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Gruppen\03_Kernaufgaben\02_Gesuchsbearbeitung\03_Investitionshilfen\Einzelbetrieblich\Umweltmassnahmen\Ökologische Ziele\Füll-und-Waschplätze\"/>
    </mc:Choice>
  </mc:AlternateContent>
  <workbookProtection workbookPassword="DFE8" lockStructure="1"/>
  <bookViews>
    <workbookView xWindow="0" yWindow="0" windowWidth="25140" windowHeight="11205"/>
  </bookViews>
  <sheets>
    <sheet name="Berechnungen" sheetId="2" r:id="rId1"/>
  </sheets>
  <definedNames>
    <definedName name="_xlnm.Print_Area" localSheetId="0">Berechnungen!$A$1:$V$130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2" i="2" l="1"/>
  <c r="A115" i="2" s="1"/>
  <c r="A103" i="2"/>
  <c r="T90" i="2" l="1"/>
  <c r="B124" i="2"/>
  <c r="N90" i="2"/>
  <c r="N40" i="2"/>
  <c r="E60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H67" i="2"/>
  <c r="H68" i="2"/>
  <c r="G68" i="2"/>
  <c r="B68" i="2"/>
  <c r="B69" i="2"/>
  <c r="B70" i="2"/>
  <c r="B71" i="2"/>
  <c r="B72" i="2"/>
  <c r="B73" i="2"/>
  <c r="B74" i="2"/>
  <c r="B75" i="2"/>
  <c r="B67" i="2"/>
  <c r="T51" i="2"/>
  <c r="U51" i="2" s="1"/>
  <c r="T52" i="2"/>
  <c r="U52" i="2" s="1"/>
  <c r="T53" i="2"/>
  <c r="U53" i="2" s="1"/>
  <c r="T54" i="2"/>
  <c r="U54" i="2" s="1"/>
  <c r="T55" i="2"/>
  <c r="U55" i="2" s="1"/>
  <c r="T56" i="2"/>
  <c r="U56" i="2" s="1"/>
  <c r="T57" i="2"/>
  <c r="U57" i="2" s="1"/>
  <c r="T58" i="2"/>
  <c r="U58" i="2" s="1"/>
  <c r="T50" i="2"/>
  <c r="U50" i="2" s="1"/>
  <c r="J90" i="2"/>
  <c r="T40" i="2"/>
  <c r="J40" i="2"/>
  <c r="P75" i="2"/>
  <c r="O75" i="2"/>
  <c r="N75" i="2"/>
  <c r="M75" i="2"/>
  <c r="L75" i="2"/>
  <c r="K75" i="2"/>
  <c r="J75" i="2"/>
  <c r="I75" i="2"/>
  <c r="H75" i="2"/>
  <c r="G75" i="2"/>
  <c r="P74" i="2"/>
  <c r="O74" i="2"/>
  <c r="N74" i="2"/>
  <c r="M74" i="2"/>
  <c r="L74" i="2"/>
  <c r="K74" i="2"/>
  <c r="J74" i="2"/>
  <c r="I74" i="2"/>
  <c r="H74" i="2"/>
  <c r="G74" i="2"/>
  <c r="P73" i="2"/>
  <c r="O73" i="2"/>
  <c r="N73" i="2"/>
  <c r="M73" i="2"/>
  <c r="L73" i="2"/>
  <c r="K73" i="2"/>
  <c r="J73" i="2"/>
  <c r="I73" i="2"/>
  <c r="H73" i="2"/>
  <c r="G73" i="2"/>
  <c r="P72" i="2"/>
  <c r="O72" i="2"/>
  <c r="N72" i="2"/>
  <c r="M72" i="2"/>
  <c r="L72" i="2"/>
  <c r="K72" i="2"/>
  <c r="J72" i="2"/>
  <c r="I72" i="2"/>
  <c r="H72" i="2"/>
  <c r="G72" i="2"/>
  <c r="P71" i="2"/>
  <c r="O71" i="2"/>
  <c r="N71" i="2"/>
  <c r="M71" i="2"/>
  <c r="L71" i="2"/>
  <c r="K71" i="2"/>
  <c r="J71" i="2"/>
  <c r="I71" i="2"/>
  <c r="H71" i="2"/>
  <c r="G71" i="2"/>
  <c r="P70" i="2"/>
  <c r="O70" i="2"/>
  <c r="N70" i="2"/>
  <c r="M70" i="2"/>
  <c r="L70" i="2"/>
  <c r="L77" i="2" s="1"/>
  <c r="K70" i="2"/>
  <c r="J70" i="2"/>
  <c r="I70" i="2"/>
  <c r="H70" i="2"/>
  <c r="G70" i="2"/>
  <c r="P69" i="2"/>
  <c r="O69" i="2"/>
  <c r="N69" i="2"/>
  <c r="M69" i="2"/>
  <c r="L69" i="2"/>
  <c r="K69" i="2"/>
  <c r="J69" i="2"/>
  <c r="I69" i="2"/>
  <c r="H69" i="2"/>
  <c r="G69" i="2"/>
  <c r="G67" i="2"/>
  <c r="P60" i="2"/>
  <c r="O60" i="2"/>
  <c r="N60" i="2"/>
  <c r="M60" i="2"/>
  <c r="L60" i="2"/>
  <c r="K60" i="2"/>
  <c r="J60" i="2"/>
  <c r="I60" i="2"/>
  <c r="H60" i="2"/>
  <c r="G60" i="2"/>
  <c r="C60" i="2"/>
  <c r="N77" i="2" l="1"/>
  <c r="P77" i="2"/>
  <c r="M77" i="2"/>
  <c r="G77" i="2"/>
  <c r="J77" i="2"/>
  <c r="U60" i="2"/>
  <c r="H77" i="2"/>
  <c r="O77" i="2"/>
  <c r="K77" i="2"/>
  <c r="I77" i="2"/>
  <c r="T60" i="2"/>
  <c r="T77" i="2" l="1"/>
  <c r="Q6" i="2" s="1"/>
  <c r="P80" i="2" l="1"/>
  <c r="J80" i="2" l="1"/>
  <c r="K81" i="2"/>
  <c r="K80" i="2"/>
  <c r="L81" i="2"/>
  <c r="P81" i="2"/>
  <c r="O80" i="2"/>
  <c r="I80" i="2"/>
  <c r="J81" i="2"/>
  <c r="O81" i="2"/>
  <c r="N80" i="2"/>
  <c r="H80" i="2"/>
  <c r="G81" i="2"/>
  <c r="I81" i="2"/>
  <c r="N81" i="2"/>
  <c r="M80" i="2"/>
  <c r="M81" i="2"/>
  <c r="L80" i="2"/>
  <c r="K83" i="2" l="1"/>
  <c r="M83" i="2"/>
  <c r="N83" i="2"/>
  <c r="L83" i="2"/>
  <c r="O83" i="2"/>
  <c r="J83" i="2"/>
  <c r="G80" i="2" l="1"/>
  <c r="G83" i="2" s="1"/>
  <c r="T79" i="2"/>
  <c r="H81" i="2"/>
  <c r="R81" i="2" s="1"/>
  <c r="T81" i="2" s="1"/>
  <c r="R80" i="2" l="1"/>
  <c r="H83" i="2"/>
  <c r="I83" i="2"/>
  <c r="T80" i="2" l="1"/>
  <c r="P83" i="2"/>
  <c r="R83" i="2" s="1"/>
  <c r="T83" i="2" s="1"/>
  <c r="T84" i="2" l="1"/>
</calcChain>
</file>

<file path=xl/sharedStrings.xml><?xml version="1.0" encoding="utf-8"?>
<sst xmlns="http://schemas.openxmlformats.org/spreadsheetml/2006/main" count="115" uniqueCount="107">
  <si>
    <t>Ort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</si>
  <si>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</si>
  <si>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</si>
  <si>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</si>
  <si>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</si>
  <si>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</si>
  <si>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</si>
  <si>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</si>
  <si>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</si>
  <si>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Gemüsebau</t>
  </si>
  <si>
    <t>m</t>
  </si>
  <si>
    <t>ha</t>
  </si>
  <si>
    <t>Spritzungen</t>
  </si>
  <si>
    <t>Waschungen</t>
  </si>
  <si>
    <t>Total</t>
  </si>
  <si>
    <t>Flächen:</t>
  </si>
  <si>
    <t>Mais</t>
  </si>
  <si>
    <t>Rüben</t>
  </si>
  <si>
    <t>Kartoffeln</t>
  </si>
  <si>
    <t>Raps</t>
  </si>
  <si>
    <t>Spritzfläche</t>
  </si>
  <si>
    <t>Felder sind zum Ausfüllen</t>
  </si>
  <si>
    <t>Liter</t>
  </si>
  <si>
    <t>-</t>
  </si>
  <si>
    <t>Datum</t>
  </si>
  <si>
    <t>Unterschrift</t>
  </si>
  <si>
    <t>Telefon</t>
  </si>
  <si>
    <t>Name</t>
  </si>
  <si>
    <t>Vorname</t>
  </si>
  <si>
    <t>PLZ</t>
  </si>
  <si>
    <t>E-Mail</t>
  </si>
  <si>
    <t>Nov / Dez</t>
  </si>
  <si>
    <t>Jan / Feb</t>
  </si>
  <si>
    <t>Weizen o.ä.</t>
  </si>
  <si>
    <t>Gerste o.ä.</t>
  </si>
  <si>
    <t>Faktor (Optional)*</t>
  </si>
  <si>
    <t>Max Monat</t>
  </si>
  <si>
    <t>R.haltetank berechnung 1Monat</t>
  </si>
  <si>
    <t>R.haltetank berechnung 2 Monate anschliessend</t>
  </si>
  <si>
    <t>R.haltetank berechnung 3 Monate anschliessend</t>
  </si>
  <si>
    <t>R.haltetank berechnung 1Monat Max</t>
  </si>
  <si>
    <t>Min Monate</t>
  </si>
  <si>
    <t>R.haltetank berechnung 2*2 Mo</t>
  </si>
  <si>
    <t>Ø</t>
  </si>
  <si>
    <t>Anzahl Waschungen pro Monat (oder Spritzungen)</t>
  </si>
  <si>
    <t>Wasser pro Waschung</t>
  </si>
  <si>
    <t>Menge Waschwasser (Liter)</t>
  </si>
  <si>
    <t>Bemerkungen:</t>
  </si>
  <si>
    <t>1. Grunddaten und Waschwassermenge</t>
  </si>
  <si>
    <t>Anzahl beteiligte Betriebe:</t>
  </si>
  <si>
    <t xml:space="preserve">Am besten werden die Waschungen pro Monat eingesetzt. Wird beispielsweise eine Behandlung auf drei Feldern gleichzeitig gemacht </t>
  </si>
  <si>
    <t>(Typ)</t>
  </si>
  <si>
    <t xml:space="preserve">  oder ist die Reinigung auf dem Feld genügend (z.B. bei Fungiziden), braucht es nur eine / keine Waschung.</t>
  </si>
  <si>
    <t>Einsatz von Kupferpräparaten</t>
  </si>
  <si>
    <t>Hinweise:</t>
  </si>
  <si>
    <t>der weiteren Betriebe:</t>
  </si>
  <si>
    <t>Strasse</t>
  </si>
  <si>
    <t>Obst, Reben</t>
  </si>
  <si>
    <t>Anderes</t>
  </si>
  <si>
    <t>Spritze 1</t>
  </si>
  <si>
    <t>Spritze 2</t>
  </si>
  <si>
    <t>Spritze 3</t>
  </si>
  <si>
    <t>Spritze 4</t>
  </si>
  <si>
    <t>Spritzen</t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</si>
  <si>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/ Jahr</t>
    </r>
  </si>
  <si>
    <r>
      <t>m</t>
    </r>
    <r>
      <rPr>
        <b/>
        <vertAlign val="superscript"/>
        <sz val="12"/>
        <color theme="1"/>
        <rFont val="Arial"/>
        <family val="2"/>
      </rPr>
      <t>3</t>
    </r>
  </si>
  <si>
    <t>Hinweise zu Investitionshilfen:</t>
  </si>
  <si>
    <t>058 228 24 23</t>
  </si>
  <si>
    <t>058 228 24 76</t>
  </si>
  <si>
    <t xml:space="preserve">Wir machen darauf aufmerksam, dass mit dem Bau erst begonnen werden darf und dass Anschaffungen erst getätigt werden dürfen, wenn die Investitionshilfen </t>
  </si>
  <si>
    <t>Landwirtschaftliche Kreditgenossenschaft Kanton St.Gallen</t>
  </si>
  <si>
    <t>Unterstrasse 22, 9001 St.Gallen</t>
  </si>
  <si>
    <t xml:space="preserve">rechtskräftig verfügt sind und die LKG die Baufreigabe schriftlich erteilt hat. Falls ohne schriftliche Einwilligung der LKG mit dem Bau begonnen wird oder </t>
  </si>
  <si>
    <t>Namen und Adresse und</t>
  </si>
  <si>
    <t xml:space="preserve">Das ausgefüllte Formular ist unterschrieben an die nachstehende Adresse zu senden: </t>
  </si>
  <si>
    <t xml:space="preserve">SR 913.1; abgekürzt SVV). </t>
  </si>
  <si>
    <t>Die LKG kann für die Gesuchsbearbeitung ergänzende Unterlagen verlangen.</t>
  </si>
  <si>
    <t>Gesuchsteller</t>
  </si>
  <si>
    <t>Hollenstein Richard</t>
  </si>
  <si>
    <t>Der Gesuchsteller bestätigt mit seiner Unterschrift die Rechtmässigkeit der vorstehenden Angaben.</t>
  </si>
  <si>
    <t>*Optional können auch die Spritzungen (Behandlungen) eingegeben werden und mit dem Faktor geschätzt werden wie viele Waschungen pro Spritzung es braucht.</t>
  </si>
  <si>
    <t xml:space="preserve">- </t>
  </si>
  <si>
    <t>Nach Möglichkeit sind Gemeinschaftsprojekte zu realisieren;</t>
  </si>
  <si>
    <t>Die Beitragsleistung von Bund und Kanton ist limitiert.</t>
  </si>
  <si>
    <t>Dieses Formular ist der LKG ausgefüllt zusammen mit dem Gesuch für Investitionshilfen einzureichen;</t>
  </si>
  <si>
    <t xml:space="preserve">Weitere Informationen zu Investitionshilfen sind dem Merkblatt der LKG zu entnehmen (www.lkg.sg.ch/Informationsblätter); </t>
  </si>
  <si>
    <t>Bernhard Güttinger</t>
  </si>
  <si>
    <t>058 229 74 86</t>
  </si>
  <si>
    <t>Kantonsteil Nord</t>
  </si>
  <si>
    <t>Kantonsteil Süd</t>
  </si>
  <si>
    <t>Auskunft</t>
  </si>
  <si>
    <t>Technischer Support LZSG</t>
  </si>
  <si>
    <t>Informationen zu Investitionshilfen LKG</t>
  </si>
  <si>
    <r>
      <t>Füll- und</t>
    </r>
    <r>
      <rPr>
        <b/>
        <sz val="20"/>
        <color rgb="FFFF0000"/>
        <rFont val="Arial"/>
        <family val="2"/>
      </rPr>
      <t xml:space="preserve"> </t>
    </r>
    <r>
      <rPr>
        <b/>
        <sz val="20"/>
        <rFont val="Arial"/>
        <family val="2"/>
      </rPr>
      <t xml:space="preserve">Waschplätze von Sprüh- und Spritzgeräten
Grundlagen für die Bemessung allfälliger Investitionshilfen
</t>
    </r>
  </si>
  <si>
    <t>Weitere Unterlagen können fallspezifisch nach einer Erstbeurteilung von der LKG angefordert werden.</t>
  </si>
  <si>
    <t>SG</t>
  </si>
  <si>
    <t>Dieses Formular ist der LKG zusätzlich zum Gesuchsformular für Investitionshilfen, Planunterlagen, Baukostenplan, Baubewilligung einzureichen.</t>
  </si>
  <si>
    <t>Daniel Herzog</t>
  </si>
  <si>
    <t>058 229 62 32</t>
  </si>
  <si>
    <t>Strahm Simon</t>
  </si>
  <si>
    <r>
      <t>Menge Waschwasser pro Jahr</t>
    </r>
    <r>
      <rPr>
        <b/>
        <sz val="10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(automatische Berechnung)</t>
    </r>
  </si>
  <si>
    <t>Kennzahlen</t>
  </si>
  <si>
    <t>3. Hinweise</t>
  </si>
  <si>
    <t>Formularversion 20230421</t>
  </si>
  <si>
    <t>Anschaffungen getätigt werden, können keine öffentlichen Investitionshilfen gewährt werden (Art. 57 eidg. Strukturverbesserungsverordnung;</t>
  </si>
  <si>
    <t>Schätzen Sie hier die Anzahl Waschungen Ihrer Spritze. Dies ist entscheidend für die Berechnung der Waschwassermenge.</t>
  </si>
  <si>
    <r>
      <rPr>
        <b/>
        <sz val="22"/>
        <rFont val="Arial"/>
        <family val="2"/>
      </rPr>
      <t xml:space="preserve">2. Berechnung der Waschwassermenge </t>
    </r>
    <r>
      <rPr>
        <b/>
        <sz val="10"/>
        <rFont val="Arial"/>
        <family val="2"/>
      </rPr>
      <t>(automatische Berechnung)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</si>
</sst>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22"/>
      <color theme="1"/>
      <name val="Arial"/>
      <family val="2"/>
    </font>
    <font>
      <b/>
      <sz val="12"/>
      <color rgb="FF3F3F3F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1"/>
      <color theme="0" tint="-0.34998626667073579"/>
      <name val="Arial"/>
      <family val="2"/>
    </font>
    <font>
      <b/>
      <sz val="20"/>
      <color rgb="FFFF0000"/>
      <name val="Arial"/>
      <family val="2"/>
    </font>
    <font>
      <b/>
      <sz val="2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22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EEDD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theme="0" tint="-0.499984740745262"/>
      </right>
      <top/>
      <bottom style="thin">
        <color rgb="FF7F7F7F"/>
      </bottom>
      <diagonal/>
    </border>
    <border>
      <left/>
      <right style="thin">
        <color theme="0" tint="-0.499984740745262"/>
      </right>
      <top style="thin">
        <color rgb="FF7F7F7F"/>
      </top>
      <bottom style="thin">
        <color rgb="FF7F7F7F"/>
      </bottom>
      <diagonal/>
    </border>
    <border>
      <left/>
      <right style="thin">
        <color theme="0" tint="-0.499984740745262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rgb="FF3F3F3F"/>
      </right>
      <top style="thin">
        <color auto="1"/>
      </top>
      <bottom style="medium">
        <color indexed="64"/>
      </bottom>
      <diagonal/>
    </border>
    <border>
      <left style="thin">
        <color rgb="FF3F3F3F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5">
    <xf numFmtId="0" fontId="0" fillId="0" borderId="0" xfId="0"/>
    <xf numFmtId="0" fontId="0" fillId="0" borderId="0" xfId="0" applyAlignment="1">
      <alignment textRotation="90"/>
    </xf>
    <xf numFmtId="0" fontId="16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textRotation="45"/>
    </xf>
    <xf numFmtId="0" fontId="16" fillId="0" borderId="0" xfId="0" applyFont="1" applyAlignment="1">
      <alignment horizontal="left"/>
    </xf>
    <xf numFmtId="0" fontId="9" fillId="5" borderId="4" xfId="9"/>
    <xf numFmtId="0" fontId="11" fillId="6" borderId="4" xfId="11"/>
    <xf numFmtId="1" fontId="10" fillId="6" borderId="5" xfId="10" applyNumberFormat="1"/>
    <xf numFmtId="0" fontId="10" fillId="6" borderId="5" xfId="10"/>
    <xf numFmtId="0" fontId="10" fillId="6" borderId="5" xfId="10" applyAlignment="1">
      <alignment horizontal="left"/>
    </xf>
    <xf numFmtId="0" fontId="0" fillId="0" borderId="0" xfId="0" applyBorder="1"/>
    <xf numFmtId="0" fontId="0" fillId="0" borderId="0" xfId="0" applyBorder="1" applyAlignment="1">
      <alignment textRotation="45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3" fontId="0" fillId="0" borderId="0" xfId="0" applyNumberFormat="1"/>
    <xf numFmtId="0" fontId="0" fillId="0" borderId="0" xfId="0" applyAlignment="1">
      <alignment horizontal="right"/>
    </xf>
    <xf numFmtId="0" fontId="16" fillId="33" borderId="0" xfId="0" applyFont="1" applyFill="1"/>
    <xf numFmtId="3" fontId="10" fillId="6" borderId="5" xfId="10" applyNumberFormat="1"/>
    <xf numFmtId="0" fontId="15" fillId="0" borderId="10" xfId="16" applyBorder="1" applyAlignment="1">
      <alignment horizontal="center"/>
    </xf>
    <xf numFmtId="0" fontId="0" fillId="0" borderId="0" xfId="0" applyAlignment="1">
      <alignment horizontal="left"/>
    </xf>
    <xf numFmtId="0" fontId="15" fillId="0" borderId="0" xfId="16" applyBorder="1" applyAlignment="1">
      <alignment horizontal="center"/>
    </xf>
    <xf numFmtId="14" fontId="15" fillId="0" borderId="0" xfId="16" applyNumberFormat="1" applyBorder="1" applyAlignment="1">
      <alignment horizontal="center"/>
    </xf>
    <xf numFmtId="165" fontId="10" fillId="6" borderId="5" xfId="10" applyNumberFormat="1" applyAlignment="1">
      <alignment horizontal="right"/>
    </xf>
    <xf numFmtId="0" fontId="0" fillId="0" borderId="0" xfId="0" applyFill="1"/>
    <xf numFmtId="0" fontId="20" fillId="0" borderId="0" xfId="0" applyFont="1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6" fillId="0" borderId="0" xfId="0" applyFont="1" applyAlignment="1">
      <alignment horizontal="right"/>
    </xf>
    <xf numFmtId="0" fontId="0" fillId="0" borderId="0" xfId="0"/>
    <xf numFmtId="0" fontId="0" fillId="0" borderId="0" xfId="0" applyFont="1" applyAlignment="1">
      <alignment horizontal="left"/>
    </xf>
    <xf numFmtId="0" fontId="16" fillId="0" borderId="22" xfId="0" applyFont="1" applyBorder="1"/>
    <xf numFmtId="0" fontId="0" fillId="0" borderId="22" xfId="0" applyBorder="1"/>
    <xf numFmtId="3" fontId="10" fillId="0" borderId="5" xfId="10" applyNumberFormat="1" applyFill="1"/>
    <xf numFmtId="0" fontId="0" fillId="0" borderId="0" xfId="0" applyFill="1" applyAlignment="1">
      <alignment textRotation="45"/>
    </xf>
    <xf numFmtId="0" fontId="0" fillId="0" borderId="0" xfId="0"/>
    <xf numFmtId="0" fontId="24" fillId="0" borderId="0" xfId="0" applyFont="1" applyAlignment="1">
      <alignment textRotation="45"/>
    </xf>
    <xf numFmtId="0" fontId="0" fillId="0" borderId="10" xfId="0" applyBorder="1"/>
    <xf numFmtId="0" fontId="16" fillId="0" borderId="23" xfId="0" applyFont="1" applyBorder="1"/>
    <xf numFmtId="0" fontId="0" fillId="0" borderId="0" xfId="0"/>
    <xf numFmtId="0" fontId="0" fillId="0" borderId="0" xfId="0" applyAlignment="1">
      <alignment vertical="center"/>
    </xf>
    <xf numFmtId="164" fontId="19" fillId="6" borderId="11" xfId="1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164" fontId="9" fillId="5" borderId="4" xfId="9" applyNumberFormat="1" applyAlignment="1" applyProtection="1">
      <alignment horizontal="right"/>
      <protection locked="0"/>
    </xf>
    <xf numFmtId="3" fontId="9" fillId="5" borderId="4" xfId="9" applyNumberFormat="1" applyProtection="1">
      <protection locked="0"/>
    </xf>
    <xf numFmtId="0" fontId="9" fillId="5" borderId="4" xfId="9" applyProtection="1">
      <protection locked="0"/>
    </xf>
    <xf numFmtId="4" fontId="9" fillId="5" borderId="4" xfId="9" applyNumberFormat="1" applyProtection="1">
      <protection locked="0"/>
    </xf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28" fillId="0" borderId="0" xfId="0" applyFont="1" applyAlignment="1">
      <alignment textRotation="90"/>
    </xf>
    <xf numFmtId="0" fontId="0" fillId="0" borderId="0" xfId="0"/>
    <xf numFmtId="0" fontId="0" fillId="0" borderId="0" xfId="0"/>
    <xf numFmtId="0" fontId="0" fillId="0" borderId="0" xfId="0"/>
    <xf numFmtId="0" fontId="23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Fill="1"/>
    <xf numFmtId="0" fontId="0" fillId="0" borderId="0" xfId="0" quotePrefix="1" applyFont="1" applyAlignment="1">
      <alignment horizontal="right"/>
    </xf>
    <xf numFmtId="0" fontId="21" fillId="0" borderId="10" xfId="0" applyFont="1" applyBorder="1" applyAlignment="1">
      <alignment vertical="center" wrapText="1"/>
    </xf>
    <xf numFmtId="0" fontId="23" fillId="0" borderId="0" xfId="0" applyFont="1" applyAlignment="1"/>
    <xf numFmtId="0" fontId="0" fillId="0" borderId="0" xfId="0"/>
    <xf numFmtId="0" fontId="0" fillId="0" borderId="0" xfId="0"/>
    <xf numFmtId="0" fontId="0" fillId="0" borderId="0" xfId="0" applyFont="1" applyFill="1" applyAlignment="1">
      <alignment horizontal="right"/>
    </xf>
    <xf numFmtId="0" fontId="23" fillId="0" borderId="0" xfId="0" applyFont="1" applyFill="1"/>
    <xf numFmtId="0" fontId="31" fillId="0" borderId="0" xfId="0" applyFont="1" applyFill="1" applyAlignment="1"/>
    <xf numFmtId="0" fontId="16" fillId="0" borderId="0" xfId="0" applyFont="1" applyFill="1"/>
    <xf numFmtId="0" fontId="0" fillId="0" borderId="34" xfId="0" applyBorder="1"/>
    <xf numFmtId="0" fontId="0" fillId="0" borderId="34" xfId="0" applyBorder="1" applyAlignment="1"/>
    <xf numFmtId="0" fontId="18" fillId="0" borderId="0" xfId="0" applyFont="1" applyBorder="1" applyAlignment="1">
      <alignment horizontal="left"/>
    </xf>
    <xf numFmtId="0" fontId="15" fillId="0" borderId="10" xfId="16" applyBorder="1" applyAlignment="1">
      <alignment horizontal="center"/>
    </xf>
    <xf numFmtId="49" fontId="15" fillId="0" borderId="10" xfId="16" applyNumberFormat="1" applyBorder="1" applyAlignment="1">
      <alignment horizontal="center"/>
    </xf>
    <xf numFmtId="14" fontId="15" fillId="0" borderId="10" xfId="16" applyNumberFormat="1" applyBorder="1" applyAlignment="1">
      <alignment horizontal="center"/>
    </xf>
    <xf numFmtId="3" fontId="9" fillId="5" borderId="17" xfId="9" applyNumberFormat="1" applyBorder="1" applyAlignment="1" applyProtection="1">
      <alignment horizontal="center"/>
      <protection locked="0"/>
    </xf>
    <xf numFmtId="3" fontId="9" fillId="5" borderId="4" xfId="9" applyNumberFormat="1" applyAlignment="1" applyProtection="1">
      <alignment horizontal="center"/>
      <protection locked="0"/>
    </xf>
    <xf numFmtId="0" fontId="9" fillId="5" borderId="17" xfId="9" applyNumberFormat="1" applyBorder="1" applyAlignment="1" applyProtection="1">
      <alignment horizontal="center"/>
      <protection locked="0"/>
    </xf>
    <xf numFmtId="0" fontId="9" fillId="5" borderId="4" xfId="9" applyNumberFormat="1" applyAlignment="1" applyProtection="1">
      <alignment horizontal="center"/>
      <protection locked="0"/>
    </xf>
    <xf numFmtId="0" fontId="18" fillId="0" borderId="10" xfId="0" applyFont="1" applyBorder="1" applyAlignment="1">
      <alignment horizontal="left"/>
    </xf>
    <xf numFmtId="0" fontId="9" fillId="5" borderId="4" xfId="9" applyAlignment="1" applyProtection="1">
      <alignment horizontal="left"/>
      <protection locked="0"/>
    </xf>
    <xf numFmtId="0" fontId="9" fillId="5" borderId="4" xfId="9" applyAlignment="1" applyProtection="1">
      <alignment horizontal="left" vertical="top" wrapText="1"/>
      <protection locked="0"/>
    </xf>
    <xf numFmtId="0" fontId="9" fillId="5" borderId="4" xfId="9" applyAlignment="1" applyProtection="1">
      <alignment horizontal="left" vertical="top"/>
      <protection locked="0"/>
    </xf>
    <xf numFmtId="0" fontId="9" fillId="5" borderId="25" xfId="9" applyBorder="1" applyAlignment="1" applyProtection="1">
      <alignment horizontal="left" vertical="top" wrapText="1"/>
      <protection locked="0"/>
    </xf>
    <xf numFmtId="0" fontId="9" fillId="5" borderId="26" xfId="9" applyBorder="1" applyAlignment="1" applyProtection="1">
      <alignment horizontal="left" vertical="top" wrapText="1"/>
      <protection locked="0"/>
    </xf>
    <xf numFmtId="0" fontId="9" fillId="5" borderId="27" xfId="9" applyBorder="1" applyAlignment="1" applyProtection="1">
      <alignment horizontal="left" vertical="top" wrapText="1"/>
      <protection locked="0"/>
    </xf>
    <xf numFmtId="0" fontId="9" fillId="5" borderId="30" xfId="9" applyBorder="1" applyAlignment="1" applyProtection="1">
      <alignment horizontal="left" vertical="top" wrapText="1"/>
      <protection locked="0"/>
    </xf>
    <xf numFmtId="0" fontId="9" fillId="5" borderId="0" xfId="9" applyBorder="1" applyAlignment="1" applyProtection="1">
      <alignment horizontal="left" vertical="top" wrapText="1"/>
      <protection locked="0"/>
    </xf>
    <xf numFmtId="0" fontId="9" fillId="5" borderId="15" xfId="9" applyBorder="1" applyAlignment="1" applyProtection="1">
      <alignment horizontal="left" vertical="top" wrapText="1"/>
      <protection locked="0"/>
    </xf>
    <xf numFmtId="0" fontId="9" fillId="5" borderId="28" xfId="9" applyBorder="1" applyAlignment="1" applyProtection="1">
      <alignment horizontal="left" vertical="top" wrapText="1"/>
      <protection locked="0"/>
    </xf>
    <xf numFmtId="0" fontId="9" fillId="5" borderId="24" xfId="9" applyBorder="1" applyAlignment="1" applyProtection="1">
      <alignment horizontal="left" vertical="top" wrapText="1"/>
      <protection locked="0"/>
    </xf>
    <xf numFmtId="0" fontId="9" fillId="5" borderId="29" xfId="9" applyBorder="1" applyAlignment="1" applyProtection="1">
      <alignment horizontal="left" vertical="top" wrapText="1"/>
      <protection locked="0"/>
    </xf>
    <xf numFmtId="3" fontId="9" fillId="5" borderId="31" xfId="9" applyNumberFormat="1" applyBorder="1" applyAlignment="1" applyProtection="1">
      <alignment horizontal="center"/>
      <protection locked="0"/>
    </xf>
    <xf numFmtId="0" fontId="9" fillId="5" borderId="16" xfId="9" applyBorder="1" applyAlignment="1" applyProtection="1">
      <alignment horizontal="center"/>
      <protection locked="0"/>
    </xf>
    <xf numFmtId="0" fontId="9" fillId="5" borderId="17" xfId="9" applyBorder="1" applyAlignment="1" applyProtection="1">
      <alignment horizontal="center"/>
      <protection locked="0"/>
    </xf>
    <xf numFmtId="0" fontId="0" fillId="0" borderId="0" xfId="0" applyBorder="1"/>
    <xf numFmtId="0" fontId="0" fillId="0" borderId="34" xfId="0" applyBorder="1"/>
    <xf numFmtId="0" fontId="9" fillId="5" borderId="31" xfId="9" applyBorder="1" applyAlignment="1" applyProtection="1">
      <alignment horizontal="center"/>
      <protection locked="0"/>
    </xf>
    <xf numFmtId="0" fontId="9" fillId="5" borderId="33" xfId="9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34" xfId="0" applyBorder="1" applyAlignment="1">
      <alignment horizontal="left"/>
    </xf>
    <xf numFmtId="14" fontId="9" fillId="5" borderId="16" xfId="9" applyNumberFormat="1" applyBorder="1" applyAlignment="1" applyProtection="1">
      <alignment horizontal="center"/>
      <protection locked="0"/>
    </xf>
    <xf numFmtId="3" fontId="9" fillId="5" borderId="33" xfId="9" applyNumberFormat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1" fillId="0" borderId="19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9" fillId="5" borderId="18" xfId="9" applyBorder="1" applyAlignment="1" applyProtection="1">
      <alignment horizontal="left"/>
      <protection locked="0"/>
    </xf>
    <xf numFmtId="14" fontId="9" fillId="34" borderId="4" xfId="9" applyNumberFormat="1" applyFill="1" applyAlignment="1" applyProtection="1">
      <alignment horizontal="center"/>
    </xf>
    <xf numFmtId="0" fontId="9" fillId="34" borderId="4" xfId="9" applyFill="1" applyAlignment="1" applyProtection="1">
      <alignment horizontal="center"/>
    </xf>
    <xf numFmtId="0" fontId="9" fillId="34" borderId="25" xfId="9" applyFill="1" applyBorder="1" applyAlignment="1" applyProtection="1">
      <alignment horizontal="center"/>
      <protection locked="0"/>
    </xf>
    <xf numFmtId="0" fontId="9" fillId="34" borderId="26" xfId="9" applyFill="1" applyBorder="1" applyAlignment="1" applyProtection="1">
      <alignment horizontal="center"/>
      <protection locked="0"/>
    </xf>
    <xf numFmtId="0" fontId="9" fillId="34" borderId="27" xfId="9" applyFill="1" applyBorder="1" applyAlignment="1" applyProtection="1">
      <alignment horizontal="center"/>
      <protection locked="0"/>
    </xf>
    <xf numFmtId="0" fontId="9" fillId="34" borderId="28" xfId="9" applyFill="1" applyBorder="1" applyAlignment="1" applyProtection="1">
      <alignment horizontal="center"/>
      <protection locked="0"/>
    </xf>
    <xf numFmtId="0" fontId="9" fillId="34" borderId="24" xfId="9" applyFill="1" applyBorder="1" applyAlignment="1" applyProtection="1">
      <alignment horizontal="center"/>
      <protection locked="0"/>
    </xf>
    <xf numFmtId="0" fontId="9" fillId="34" borderId="29" xfId="9" applyFill="1" applyBorder="1" applyAlignment="1" applyProtection="1">
      <alignment horizontal="center"/>
      <protection locked="0"/>
    </xf>
    <xf numFmtId="0" fontId="9" fillId="34" borderId="4" xfId="9" applyFill="1" applyAlignment="1" applyProtection="1">
      <alignment horizontal="center"/>
      <protection locked="0"/>
    </xf>
    <xf numFmtId="0" fontId="0" fillId="0" borderId="24" xfId="0" applyBorder="1"/>
    <xf numFmtId="0" fontId="0" fillId="0" borderId="32" xfId="0" applyBorder="1"/>
    <xf numFmtId="0" fontId="33" fillId="0" borderId="10" xfId="0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3" fontId="9" fillId="0" borderId="0" xfId="9" applyNumberForma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vertical="center"/>
    </xf>
    <xf numFmtId="0" fontId="0" fillId="0" borderId="0" xfId="0" applyFill="1" applyBorder="1"/>
    <xf numFmtId="0" fontId="20" fillId="0" borderId="0" xfId="0" applyFont="1" applyFill="1" applyBorder="1" applyAlignment="1"/>
    <xf numFmtId="0" fontId="20" fillId="0" borderId="35" xfId="0" applyFont="1" applyBorder="1" applyAlignment="1">
      <alignment horizontal="left"/>
    </xf>
    <xf numFmtId="0" fontId="20" fillId="0" borderId="36" xfId="0" applyFont="1" applyBorder="1" applyAlignment="1">
      <alignment horizontal="left"/>
    </xf>
    <xf numFmtId="164" fontId="19" fillId="35" borderId="37" xfId="10" applyNumberFormat="1" applyFont="1" applyFill="1" applyBorder="1" applyAlignment="1">
      <alignment horizontal="right" vertical="center"/>
    </xf>
    <xf numFmtId="164" fontId="19" fillId="35" borderId="38" xfId="10" applyNumberFormat="1" applyFont="1" applyFill="1" applyBorder="1" applyAlignment="1">
      <alignment horizontal="right" vertical="center"/>
    </xf>
    <xf numFmtId="0" fontId="20" fillId="0" borderId="39" xfId="0" applyFont="1" applyBorder="1" applyAlignment="1">
      <alignment vertical="center"/>
    </xf>
    <xf numFmtId="0" fontId="32" fillId="0" borderId="36" xfId="0" applyFont="1" applyBorder="1"/>
    <xf numFmtId="0" fontId="0" fillId="0" borderId="40" xfId="0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FF7979"/>
      <color rgb="FFFFEEDD"/>
      <color rgb="FFFFE4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0"/>
  <sheetViews>
    <sheetView tabSelected="1" zoomScaleNormal="100" zoomScalePageLayoutView="96" workbookViewId="0">
      <selection activeCell="Z96" sqref="Z96"/>
    </sheetView>
  </sheetViews>
  <sheetFormatPr baseColWidth="10" defaultColWidth="5.625" defaultRowHeight="14.25" x14ac:dyDescent="0.2"/>
  <cols>
    <col min="2" max="2" width="11.125" customWidth="1"/>
    <col min="3" max="3" width="5.625" customWidth="1"/>
    <col min="4" max="4" width="3.625" customWidth="1"/>
    <col min="5" max="5" width="6.5" customWidth="1"/>
    <col min="6" max="6" width="3.625" customWidth="1"/>
    <col min="7" max="16" width="6.125" customWidth="1"/>
    <col min="17" max="17" width="3.625" customWidth="1"/>
    <col min="18" max="19" width="5" customWidth="1"/>
    <col min="20" max="20" width="6.625" customWidth="1"/>
    <col min="22" max="22" width="10" customWidth="1"/>
    <col min="23" max="23" width="6.375" customWidth="1"/>
  </cols>
  <sheetData>
    <row r="1" spans="1:22" ht="61.5" customHeight="1" x14ac:dyDescent="0.2">
      <c r="A1" s="102" t="s">
        <v>93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60" t="s">
        <v>95</v>
      </c>
    </row>
    <row r="2" spans="1:22" ht="14.25" customHeight="1" x14ac:dyDescent="0.2">
      <c r="M2" s="13"/>
      <c r="N2" s="13"/>
      <c r="O2" s="13"/>
    </row>
    <row r="3" spans="1:22" ht="14.25" customHeight="1" x14ac:dyDescent="0.2">
      <c r="A3" s="7"/>
      <c r="B3" t="s">
        <v>21</v>
      </c>
    </row>
    <row r="4" spans="1:22" ht="14.25" customHeight="1" thickBot="1" x14ac:dyDescent="0.25"/>
    <row r="5" spans="1:22" ht="26.25" customHeight="1" x14ac:dyDescent="0.4">
      <c r="B5" s="103" t="s">
        <v>77</v>
      </c>
      <c r="C5" s="104"/>
      <c r="D5" s="104"/>
      <c r="E5" s="104"/>
      <c r="F5" s="104"/>
      <c r="G5" s="105"/>
      <c r="I5" s="106" t="s">
        <v>101</v>
      </c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22" ht="14.25" customHeight="1" thickBot="1" x14ac:dyDescent="0.3">
      <c r="B6" t="s">
        <v>27</v>
      </c>
      <c r="C6" s="109"/>
      <c r="D6" s="109"/>
      <c r="E6" s="109"/>
      <c r="F6" s="109"/>
      <c r="G6" s="109"/>
      <c r="I6" s="128" t="s">
        <v>100</v>
      </c>
      <c r="J6" s="129"/>
      <c r="K6" s="129"/>
      <c r="L6" s="129"/>
      <c r="M6" s="129"/>
      <c r="N6" s="129"/>
      <c r="O6" s="129"/>
      <c r="P6" s="129"/>
      <c r="Q6" s="130">
        <f>T77</f>
        <v>0</v>
      </c>
      <c r="R6" s="131"/>
      <c r="S6" s="132" t="s">
        <v>65</v>
      </c>
      <c r="T6" s="133"/>
      <c r="U6" s="134"/>
    </row>
    <row r="7" spans="1:22" ht="14.25" customHeight="1" x14ac:dyDescent="0.25">
      <c r="B7" t="s">
        <v>28</v>
      </c>
      <c r="C7" s="79"/>
      <c r="D7" s="79"/>
      <c r="E7" s="79"/>
      <c r="F7" s="79"/>
      <c r="G7" s="79"/>
      <c r="I7" s="122"/>
      <c r="J7" s="122"/>
      <c r="K7" s="122"/>
      <c r="L7" s="122"/>
      <c r="M7" s="122"/>
      <c r="N7" s="122"/>
      <c r="O7" s="122"/>
      <c r="P7" s="122"/>
      <c r="Q7" s="124"/>
      <c r="R7" s="124"/>
      <c r="S7" s="125"/>
      <c r="T7" s="123"/>
      <c r="U7" s="126"/>
    </row>
    <row r="8" spans="1:22" ht="14.25" customHeight="1" x14ac:dyDescent="0.25">
      <c r="B8" t="s">
        <v>56</v>
      </c>
      <c r="C8" s="79"/>
      <c r="D8" s="79"/>
      <c r="E8" s="79"/>
      <c r="F8" s="79"/>
      <c r="G8" s="79"/>
      <c r="I8" s="127"/>
      <c r="J8" s="127"/>
      <c r="K8" s="127"/>
      <c r="L8" s="127"/>
      <c r="M8" s="127"/>
      <c r="N8" s="127"/>
      <c r="O8" s="127"/>
      <c r="P8" s="127"/>
      <c r="Q8" s="124"/>
      <c r="R8" s="124"/>
      <c r="S8" s="125"/>
      <c r="T8" s="123"/>
      <c r="U8" s="126"/>
    </row>
    <row r="9" spans="1:22" ht="14.25" customHeight="1" x14ac:dyDescent="0.2">
      <c r="B9" t="s">
        <v>29</v>
      </c>
      <c r="C9" s="79"/>
      <c r="D9" s="79"/>
      <c r="E9" s="79"/>
      <c r="F9" s="79"/>
      <c r="G9" s="79"/>
    </row>
    <row r="10" spans="1:22" ht="14.25" customHeight="1" x14ac:dyDescent="0.2">
      <c r="B10" t="s">
        <v>0</v>
      </c>
      <c r="C10" s="79"/>
      <c r="D10" s="79"/>
      <c r="E10" s="79"/>
      <c r="F10" s="79"/>
      <c r="G10" s="79"/>
      <c r="I10" t="s">
        <v>74</v>
      </c>
    </row>
    <row r="11" spans="1:22" ht="14.25" customHeight="1" x14ac:dyDescent="0.2">
      <c r="B11" t="s">
        <v>26</v>
      </c>
      <c r="C11" s="79"/>
      <c r="D11" s="79"/>
      <c r="E11" s="79"/>
      <c r="F11" s="79"/>
      <c r="G11" s="79"/>
      <c r="H11" s="49"/>
      <c r="I11" s="49"/>
      <c r="J11" s="49"/>
      <c r="K11" s="49"/>
      <c r="L11" s="49"/>
      <c r="V11" s="5"/>
    </row>
    <row r="12" spans="1:22" ht="14.25" customHeight="1" x14ac:dyDescent="0.2">
      <c r="B12" t="s">
        <v>30</v>
      </c>
      <c r="C12" s="79"/>
      <c r="D12" s="79"/>
      <c r="E12" s="79"/>
      <c r="F12" s="79"/>
      <c r="G12" s="79"/>
      <c r="I12" t="s">
        <v>70</v>
      </c>
    </row>
    <row r="13" spans="1:22" ht="14.25" customHeight="1" x14ac:dyDescent="0.2">
      <c r="B13" s="52" t="s">
        <v>24</v>
      </c>
      <c r="C13" s="100"/>
      <c r="D13" s="96"/>
      <c r="E13" s="96"/>
      <c r="F13" s="96"/>
      <c r="G13" s="93"/>
      <c r="I13" s="53" t="s">
        <v>71</v>
      </c>
      <c r="U13" s="5"/>
      <c r="V13" s="5"/>
    </row>
    <row r="14" spans="1:22" ht="14.25" customHeight="1" x14ac:dyDescent="0.2">
      <c r="B14" s="53"/>
      <c r="C14" s="53"/>
      <c r="D14" s="53"/>
      <c r="E14" s="53"/>
      <c r="F14" s="53"/>
      <c r="G14" s="53"/>
      <c r="H14" s="53"/>
      <c r="I14" s="53"/>
      <c r="V14" s="5"/>
    </row>
    <row r="15" spans="1:22" ht="14.25" customHeight="1" x14ac:dyDescent="0.25">
      <c r="I15" s="2"/>
      <c r="V15" s="5"/>
    </row>
    <row r="16" spans="1:22" s="41" customFormat="1" ht="14.25" customHeight="1" x14ac:dyDescent="0.25">
      <c r="N16" s="2"/>
      <c r="V16" s="5"/>
    </row>
    <row r="17" spans="2:22" ht="14.25" customHeight="1" x14ac:dyDescent="0.2">
      <c r="B17" s="98" t="s">
        <v>63</v>
      </c>
      <c r="C17" s="99"/>
      <c r="D17" s="119" t="s">
        <v>59</v>
      </c>
      <c r="E17" s="119"/>
      <c r="F17" s="41"/>
      <c r="G17" s="68"/>
      <c r="H17" s="119" t="s">
        <v>60</v>
      </c>
      <c r="I17" s="120"/>
      <c r="J17" s="119" t="s">
        <v>61</v>
      </c>
      <c r="K17" s="120"/>
      <c r="L17" s="119" t="s">
        <v>62</v>
      </c>
      <c r="M17" s="120"/>
      <c r="N17" s="63"/>
      <c r="O17" s="63"/>
      <c r="P17" s="63"/>
      <c r="Q17" s="63"/>
      <c r="R17" s="63"/>
      <c r="S17" s="63"/>
      <c r="T17" s="63"/>
      <c r="U17" s="63"/>
      <c r="V17" s="5"/>
    </row>
    <row r="18" spans="2:22" ht="14.25" customHeight="1" x14ac:dyDescent="0.2">
      <c r="C18" s="68"/>
      <c r="D18" s="74"/>
      <c r="E18" s="75"/>
      <c r="F18" s="94" t="s">
        <v>10</v>
      </c>
      <c r="G18" s="95"/>
      <c r="H18" s="96"/>
      <c r="I18" s="97"/>
      <c r="J18" s="96"/>
      <c r="K18" s="97"/>
      <c r="L18" s="96"/>
      <c r="M18" s="97"/>
      <c r="N18" s="63"/>
      <c r="O18" s="63"/>
      <c r="P18" s="63"/>
      <c r="Q18" s="63"/>
      <c r="R18" s="63"/>
      <c r="S18" s="63"/>
      <c r="T18" s="63"/>
      <c r="U18" s="63"/>
    </row>
    <row r="19" spans="2:22" ht="14.25" customHeight="1" x14ac:dyDescent="0.25">
      <c r="B19" s="3"/>
      <c r="C19" s="69"/>
      <c r="D19" s="74"/>
      <c r="E19" s="75"/>
      <c r="F19" s="94" t="s">
        <v>22</v>
      </c>
      <c r="G19" s="95"/>
      <c r="H19" s="96"/>
      <c r="I19" s="97"/>
      <c r="J19" s="96"/>
      <c r="K19" s="97"/>
      <c r="L19" s="96"/>
      <c r="M19" s="97"/>
      <c r="N19" s="2"/>
      <c r="O19" s="63"/>
      <c r="P19" s="63"/>
      <c r="Q19" s="63"/>
      <c r="R19" s="63"/>
      <c r="S19" s="63"/>
      <c r="T19" s="63"/>
      <c r="U19" s="63"/>
    </row>
    <row r="20" spans="2:22" s="37" customFormat="1" ht="14.25" customHeight="1" x14ac:dyDescent="0.2">
      <c r="B20" s="3"/>
      <c r="C20" s="69"/>
      <c r="D20" s="91"/>
      <c r="E20" s="74"/>
      <c r="F20" s="94" t="s">
        <v>51</v>
      </c>
      <c r="G20" s="95"/>
      <c r="H20" s="91"/>
      <c r="I20" s="101"/>
      <c r="J20" s="91"/>
      <c r="K20" s="101"/>
      <c r="L20" s="91"/>
      <c r="M20" s="101"/>
      <c r="N20" s="63"/>
      <c r="O20" s="63"/>
      <c r="P20" s="63"/>
      <c r="Q20" s="63"/>
      <c r="R20" s="63"/>
      <c r="S20" s="63"/>
      <c r="T20" s="63"/>
      <c r="U20" s="63"/>
    </row>
    <row r="21" spans="2:22" ht="14.25" customHeight="1" x14ac:dyDescent="0.2">
      <c r="B21" s="3" t="s">
        <v>20</v>
      </c>
      <c r="C21" s="69"/>
      <c r="D21" s="76"/>
      <c r="E21" s="77"/>
      <c r="F21" s="94" t="s">
        <v>11</v>
      </c>
      <c r="G21" s="95"/>
      <c r="H21" s="96"/>
      <c r="I21" s="97"/>
      <c r="J21" s="96"/>
      <c r="K21" s="97"/>
      <c r="L21" s="96"/>
      <c r="M21" s="97"/>
      <c r="N21" s="63"/>
      <c r="O21" s="63"/>
      <c r="P21" s="63"/>
      <c r="Q21" s="63"/>
      <c r="R21" s="63"/>
      <c r="S21" s="63"/>
      <c r="T21" s="63"/>
      <c r="U21" s="63"/>
    </row>
    <row r="22" spans="2:22" ht="14.25" customHeight="1" x14ac:dyDescent="0.2"/>
    <row r="23" spans="2:22" s="37" customFormat="1" ht="14.25" customHeight="1" x14ac:dyDescent="0.2">
      <c r="B23" s="37" t="s">
        <v>53</v>
      </c>
      <c r="F23" s="92"/>
      <c r="G23" s="93"/>
    </row>
    <row r="24" spans="2:22" ht="14.25" customHeight="1" x14ac:dyDescent="0.2"/>
    <row r="25" spans="2:22" ht="14.25" customHeight="1" x14ac:dyDescent="0.2">
      <c r="B25" t="s">
        <v>49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</row>
    <row r="26" spans="2:22" ht="14.25" customHeight="1" x14ac:dyDescent="0.2">
      <c r="B26" s="25" t="s">
        <v>73</v>
      </c>
      <c r="F26" s="80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2:22" s="37" customFormat="1" ht="14.25" customHeight="1" x14ac:dyDescent="0.2">
      <c r="B27" s="25" t="s">
        <v>55</v>
      </c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2:22" ht="14.25" customHeight="1" x14ac:dyDescent="0.2">
      <c r="B28" s="25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12"/>
    </row>
    <row r="29" spans="2:22" ht="14.25" customHeight="1" x14ac:dyDescent="0.2">
      <c r="B29" s="25" t="s">
        <v>47</v>
      </c>
      <c r="F29" s="82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4"/>
      <c r="V29" s="12"/>
    </row>
    <row r="30" spans="2:22" ht="14.25" customHeight="1" x14ac:dyDescent="0.2">
      <c r="F30" s="85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7"/>
      <c r="V30" s="12"/>
    </row>
    <row r="31" spans="2:22" s="29" customFormat="1" ht="14.25" customHeight="1" x14ac:dyDescent="0.2">
      <c r="F31" s="85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7"/>
      <c r="V31" s="12"/>
    </row>
    <row r="32" spans="2:22" s="29" customFormat="1" ht="14.25" customHeight="1" x14ac:dyDescent="0.2"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7"/>
      <c r="V32" s="12"/>
    </row>
    <row r="33" spans="1:23" s="29" customFormat="1" ht="14.25" customHeight="1" x14ac:dyDescent="0.2">
      <c r="F33" s="8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7"/>
      <c r="V33" s="12"/>
    </row>
    <row r="34" spans="1:23" s="29" customFormat="1" ht="14.25" customHeight="1" x14ac:dyDescent="0.2">
      <c r="F34" s="85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7"/>
      <c r="V34" s="12"/>
    </row>
    <row r="35" spans="1:23" s="29" customFormat="1" ht="14.25" customHeight="1" x14ac:dyDescent="0.2">
      <c r="F35" s="85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7"/>
      <c r="V35" s="12"/>
    </row>
    <row r="36" spans="1:23" s="31" customFormat="1" ht="14.25" customHeight="1" x14ac:dyDescent="0.2">
      <c r="F36" s="85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7"/>
      <c r="V36" s="12"/>
    </row>
    <row r="37" spans="1:23" ht="14.25" customHeight="1" x14ac:dyDescent="0.2">
      <c r="F37" s="85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7"/>
      <c r="V37" s="12"/>
    </row>
    <row r="38" spans="1:23" ht="14.25" customHeight="1" x14ac:dyDescent="0.2">
      <c r="F38" s="88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90"/>
    </row>
    <row r="39" spans="1:23" x14ac:dyDescent="0.2">
      <c r="A39" s="39"/>
      <c r="B39" s="15"/>
      <c r="C39" s="15"/>
      <c r="D39" s="15"/>
      <c r="E39" s="39"/>
      <c r="F39" s="39" t="s">
        <v>103</v>
      </c>
      <c r="G39" s="39"/>
      <c r="H39" s="39"/>
      <c r="I39" s="39"/>
      <c r="J39" s="15"/>
      <c r="K39" s="15"/>
      <c r="L39" s="15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3" ht="15" customHeight="1" x14ac:dyDescent="0.2">
      <c r="B40" s="14"/>
      <c r="C40" s="21"/>
      <c r="D40" s="21"/>
      <c r="J40" s="71" t="str">
        <f>CONCATENATE($C$6," ",$C$7)</f>
        <v xml:space="preserve"> </v>
      </c>
      <c r="K40" s="71"/>
      <c r="L40" s="71"/>
      <c r="M40" s="71"/>
      <c r="N40" s="72">
        <f>$C$10</f>
        <v>0</v>
      </c>
      <c r="O40" s="72"/>
      <c r="P40" s="72"/>
      <c r="Q40" s="72"/>
      <c r="R40" s="20"/>
      <c r="S40" s="20"/>
      <c r="T40" s="73">
        <f>$C$13</f>
        <v>0</v>
      </c>
      <c r="U40" s="71"/>
      <c r="V40" s="71"/>
    </row>
    <row r="41" spans="1:23" ht="3.75" customHeight="1" x14ac:dyDescent="0.2">
      <c r="B41" s="27"/>
      <c r="C41" s="27"/>
      <c r="D41" s="27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2"/>
      <c r="V41" s="22"/>
    </row>
    <row r="42" spans="1:23" s="12" customFormat="1" ht="27.75" customHeight="1" x14ac:dyDescent="0.4">
      <c r="A42" s="78" t="s">
        <v>48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0"/>
      <c r="W42" s="70"/>
    </row>
    <row r="43" spans="1:23" ht="7.5" customHeight="1" x14ac:dyDescent="0.2">
      <c r="B43" s="21"/>
      <c r="C43" s="21"/>
      <c r="D43" s="21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2"/>
      <c r="V43" s="22"/>
    </row>
    <row r="44" spans="1:23" ht="12.75" customHeight="1" x14ac:dyDescent="0.2">
      <c r="A44" s="55" t="s">
        <v>105</v>
      </c>
      <c r="B44" s="21"/>
      <c r="C44" s="21"/>
      <c r="D44" s="21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2"/>
      <c r="V44" s="22"/>
    </row>
    <row r="45" spans="1:23" ht="12.75" customHeight="1" x14ac:dyDescent="0.2">
      <c r="A45" t="s">
        <v>50</v>
      </c>
      <c r="B45" s="27"/>
      <c r="C45" s="27"/>
      <c r="D45" s="27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2"/>
      <c r="V45" s="22"/>
    </row>
    <row r="46" spans="1:23" ht="12.75" customHeight="1" x14ac:dyDescent="0.2">
      <c r="A46" t="s">
        <v>52</v>
      </c>
      <c r="B46" s="27"/>
      <c r="C46" s="27"/>
      <c r="D46" s="27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2"/>
      <c r="V46" s="22"/>
    </row>
    <row r="47" spans="1:23" s="29" customFormat="1" ht="12.75" customHeight="1" x14ac:dyDescent="0.2">
      <c r="A47" s="29" t="s">
        <v>80</v>
      </c>
      <c r="B47" s="28"/>
      <c r="C47" s="28"/>
      <c r="D47" s="28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2"/>
      <c r="V47" s="22"/>
    </row>
    <row r="48" spans="1:23" ht="78.75" customHeight="1" x14ac:dyDescent="0.2">
      <c r="C48" s="32" t="s">
        <v>15</v>
      </c>
      <c r="E48" s="38" t="s">
        <v>45</v>
      </c>
      <c r="G48" s="51" t="s">
        <v>32</v>
      </c>
      <c r="H48" s="1" t="s">
        <v>1</v>
      </c>
      <c r="I48" s="1" t="s">
        <v>2</v>
      </c>
      <c r="J48" s="1" t="s">
        <v>3</v>
      </c>
      <c r="K48" s="1" t="s">
        <v>4</v>
      </c>
      <c r="L48" s="1" t="s">
        <v>5</v>
      </c>
      <c r="M48" s="1" t="s">
        <v>6</v>
      </c>
      <c r="N48" s="1" t="s">
        <v>7</v>
      </c>
      <c r="O48" s="1" t="s">
        <v>8</v>
      </c>
      <c r="P48" s="51" t="s">
        <v>31</v>
      </c>
      <c r="Q48" s="1"/>
      <c r="R48" s="36" t="s">
        <v>35</v>
      </c>
      <c r="S48" s="1"/>
      <c r="T48" s="1" t="s">
        <v>12</v>
      </c>
      <c r="U48" s="1" t="s">
        <v>13</v>
      </c>
    </row>
    <row r="49" spans="1:21" ht="15" x14ac:dyDescent="0.25">
      <c r="C49" t="s">
        <v>11</v>
      </c>
      <c r="D49" s="6"/>
      <c r="E49" t="s">
        <v>22</v>
      </c>
      <c r="G49" t="s">
        <v>44</v>
      </c>
    </row>
    <row r="50" spans="1:21" ht="15" x14ac:dyDescent="0.25">
      <c r="B50" s="50" t="s">
        <v>34</v>
      </c>
      <c r="C50" s="45">
        <v>0</v>
      </c>
      <c r="E50" s="46">
        <v>200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R50" s="48">
        <v>1</v>
      </c>
      <c r="T50" s="9">
        <f>SUM(G50:P50)</f>
        <v>0</v>
      </c>
      <c r="U50" s="10">
        <f t="shared" ref="U50:U58" si="0">T50*R50</f>
        <v>0</v>
      </c>
    </row>
    <row r="51" spans="1:21" ht="15" x14ac:dyDescent="0.25">
      <c r="B51" s="50" t="s">
        <v>33</v>
      </c>
      <c r="C51" s="45">
        <v>0</v>
      </c>
      <c r="E51" s="46">
        <v>200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R51" s="48">
        <v>1</v>
      </c>
      <c r="T51" s="9">
        <f>SUM(G51:P51)</f>
        <v>0</v>
      </c>
      <c r="U51" s="10">
        <f t="shared" si="0"/>
        <v>0</v>
      </c>
    </row>
    <row r="52" spans="1:21" ht="15" x14ac:dyDescent="0.25">
      <c r="B52" s="50" t="s">
        <v>16</v>
      </c>
      <c r="C52" s="45">
        <v>0</v>
      </c>
      <c r="E52" s="46">
        <v>200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R52" s="48">
        <v>1</v>
      </c>
      <c r="T52" s="9">
        <f t="shared" ref="T52:T58" si="1">SUM(G52:P52)</f>
        <v>0</v>
      </c>
      <c r="U52" s="10">
        <f t="shared" si="0"/>
        <v>0</v>
      </c>
    </row>
    <row r="53" spans="1:21" ht="15" x14ac:dyDescent="0.25">
      <c r="B53" s="50" t="s">
        <v>17</v>
      </c>
      <c r="C53" s="45">
        <v>0</v>
      </c>
      <c r="E53" s="46">
        <v>200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R53" s="48">
        <v>1</v>
      </c>
      <c r="T53" s="9">
        <f t="shared" si="1"/>
        <v>0</v>
      </c>
      <c r="U53" s="10">
        <f t="shared" si="0"/>
        <v>0</v>
      </c>
    </row>
    <row r="54" spans="1:21" ht="15" x14ac:dyDescent="0.25">
      <c r="B54" s="50" t="s">
        <v>18</v>
      </c>
      <c r="C54" s="45">
        <v>0</v>
      </c>
      <c r="E54" s="46">
        <v>200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R54" s="48">
        <v>1</v>
      </c>
      <c r="T54" s="9">
        <f t="shared" si="1"/>
        <v>0</v>
      </c>
      <c r="U54" s="10">
        <f t="shared" si="0"/>
        <v>0</v>
      </c>
    </row>
    <row r="55" spans="1:21" ht="15" x14ac:dyDescent="0.25">
      <c r="B55" s="50" t="s">
        <v>19</v>
      </c>
      <c r="C55" s="45">
        <v>0</v>
      </c>
      <c r="E55" s="46">
        <v>200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R55" s="48">
        <v>1</v>
      </c>
      <c r="T55" s="9">
        <f t="shared" si="1"/>
        <v>0</v>
      </c>
      <c r="U55" s="10">
        <f t="shared" si="0"/>
        <v>0</v>
      </c>
    </row>
    <row r="56" spans="1:21" ht="15" x14ac:dyDescent="0.25">
      <c r="B56" s="50" t="s">
        <v>57</v>
      </c>
      <c r="C56" s="45">
        <v>0</v>
      </c>
      <c r="E56" s="46">
        <v>200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R56" s="48">
        <v>1</v>
      </c>
      <c r="T56" s="9">
        <f t="shared" si="1"/>
        <v>0</v>
      </c>
      <c r="U56" s="10">
        <f t="shared" si="0"/>
        <v>0</v>
      </c>
    </row>
    <row r="57" spans="1:21" ht="15" x14ac:dyDescent="0.25">
      <c r="B57" s="50" t="s">
        <v>9</v>
      </c>
      <c r="C57" s="45">
        <v>0</v>
      </c>
      <c r="E57" s="46">
        <v>200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R57" s="48">
        <v>1</v>
      </c>
      <c r="T57" s="9">
        <f t="shared" si="1"/>
        <v>0</v>
      </c>
      <c r="U57" s="10">
        <f t="shared" si="0"/>
        <v>0</v>
      </c>
    </row>
    <row r="58" spans="1:21" ht="15" x14ac:dyDescent="0.25">
      <c r="B58" s="50" t="s">
        <v>58</v>
      </c>
      <c r="C58" s="45">
        <v>0</v>
      </c>
      <c r="E58" s="46">
        <v>200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R58" s="48">
        <v>1</v>
      </c>
      <c r="T58" s="9">
        <f t="shared" si="1"/>
        <v>0</v>
      </c>
      <c r="U58" s="10">
        <f t="shared" si="0"/>
        <v>0</v>
      </c>
    </row>
    <row r="59" spans="1:21" ht="7.5" customHeight="1" x14ac:dyDescent="0.2">
      <c r="B59" s="4"/>
      <c r="E59" s="4"/>
      <c r="K59" s="4"/>
      <c r="L59" s="4"/>
      <c r="M59" s="4"/>
    </row>
    <row r="60" spans="1:21" ht="15" x14ac:dyDescent="0.25">
      <c r="B60" s="4" t="s">
        <v>14</v>
      </c>
      <c r="C60" s="24">
        <f>SUM(C50:C58)</f>
        <v>0</v>
      </c>
      <c r="D60" s="11" t="s">
        <v>11</v>
      </c>
      <c r="E60" s="35">
        <f>AVERAGE(E50:E58)</f>
        <v>200</v>
      </c>
      <c r="F60" t="s">
        <v>43</v>
      </c>
      <c r="G60" s="10">
        <f t="shared" ref="G60:P60" si="2">SUM(G50:G58)</f>
        <v>0</v>
      </c>
      <c r="H60" s="10">
        <f t="shared" si="2"/>
        <v>0</v>
      </c>
      <c r="I60" s="10">
        <f t="shared" si="2"/>
        <v>0</v>
      </c>
      <c r="J60" s="10">
        <f t="shared" si="2"/>
        <v>0</v>
      </c>
      <c r="K60" s="10">
        <f t="shared" si="2"/>
        <v>0</v>
      </c>
      <c r="L60" s="10">
        <f t="shared" si="2"/>
        <v>0</v>
      </c>
      <c r="M60" s="10">
        <f t="shared" si="2"/>
        <v>0</v>
      </c>
      <c r="N60" s="10">
        <f t="shared" si="2"/>
        <v>0</v>
      </c>
      <c r="O60" s="10">
        <f t="shared" si="2"/>
        <v>0</v>
      </c>
      <c r="P60" s="10">
        <f t="shared" si="2"/>
        <v>0</v>
      </c>
      <c r="T60" s="9">
        <f>SUM(T50:T58)</f>
        <v>0</v>
      </c>
      <c r="U60" s="10">
        <f>SUM(U50:U58)</f>
        <v>0</v>
      </c>
    </row>
    <row r="61" spans="1:21" ht="14.25" customHeight="1" x14ac:dyDescent="0.2"/>
    <row r="62" spans="1:21" s="62" customFormat="1" ht="14.25" customHeight="1" x14ac:dyDescent="0.2"/>
    <row r="63" spans="1:21" s="62" customFormat="1" ht="14.25" customHeight="1" x14ac:dyDescent="0.2"/>
    <row r="64" spans="1:21" ht="27.75" x14ac:dyDescent="0.4">
      <c r="A64" s="121" t="s">
        <v>106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</row>
    <row r="65" spans="1:22" ht="7.5" customHeight="1" x14ac:dyDescent="0.25">
      <c r="B65" s="4"/>
      <c r="C65" s="21"/>
      <c r="D65" s="21"/>
      <c r="E65" s="2"/>
      <c r="G65" s="2"/>
      <c r="H65" s="2"/>
      <c r="I65" s="2"/>
      <c r="J65" s="2"/>
      <c r="K65" s="2"/>
      <c r="L65" s="2"/>
      <c r="M65" s="2"/>
      <c r="N65" s="2"/>
      <c r="O65" s="2"/>
      <c r="P65" s="2"/>
      <c r="T65" s="2"/>
      <c r="U65" s="2"/>
    </row>
    <row r="66" spans="1:22" ht="15.75" thickBot="1" x14ac:dyDescent="0.3">
      <c r="A66" t="s">
        <v>46</v>
      </c>
      <c r="B66" s="4"/>
      <c r="C66" s="21"/>
      <c r="D66" s="21"/>
      <c r="E66" s="2"/>
      <c r="G66" s="2"/>
      <c r="H66" s="2"/>
      <c r="I66" s="2"/>
      <c r="J66" s="2"/>
      <c r="K66" s="2"/>
      <c r="L66" s="2"/>
      <c r="M66" s="2"/>
      <c r="N66" s="2"/>
      <c r="O66" s="2"/>
      <c r="P66" s="2"/>
      <c r="T66" s="2"/>
      <c r="U66" s="37"/>
      <c r="V66" s="37"/>
    </row>
    <row r="67" spans="1:22" ht="15.75" hidden="1" thickBot="1" x14ac:dyDescent="0.3">
      <c r="B67" s="4" t="str">
        <f t="shared" ref="B67:B75" si="3">B50</f>
        <v>Gerste o.ä.</v>
      </c>
      <c r="C67" s="21"/>
      <c r="D67" s="21"/>
      <c r="E67" s="8"/>
      <c r="G67" s="8">
        <f t="shared" ref="G67:P67" si="4">G50*$R50*$E50</f>
        <v>0</v>
      </c>
      <c r="H67" s="8">
        <f t="shared" si="4"/>
        <v>0</v>
      </c>
      <c r="I67" s="8">
        <f t="shared" si="4"/>
        <v>0</v>
      </c>
      <c r="J67" s="8">
        <f t="shared" si="4"/>
        <v>0</v>
      </c>
      <c r="K67" s="8">
        <f t="shared" si="4"/>
        <v>0</v>
      </c>
      <c r="L67" s="8">
        <f t="shared" si="4"/>
        <v>0</v>
      </c>
      <c r="M67" s="8">
        <f t="shared" si="4"/>
        <v>0</v>
      </c>
      <c r="N67" s="8">
        <f t="shared" si="4"/>
        <v>0</v>
      </c>
      <c r="O67" s="8">
        <f t="shared" si="4"/>
        <v>0</v>
      </c>
      <c r="P67" s="8">
        <f t="shared" si="4"/>
        <v>0</v>
      </c>
      <c r="T67" s="2"/>
      <c r="U67" s="37"/>
      <c r="V67" s="37"/>
    </row>
    <row r="68" spans="1:22" ht="15.75" hidden="1" thickBot="1" x14ac:dyDescent="0.3">
      <c r="B68" s="21" t="str">
        <f t="shared" si="3"/>
        <v>Weizen o.ä.</v>
      </c>
      <c r="C68" s="21"/>
      <c r="D68" s="21"/>
      <c r="E68" s="8"/>
      <c r="G68" s="8">
        <f t="shared" ref="G68:P68" si="5">G51*$R51*$E51</f>
        <v>0</v>
      </c>
      <c r="H68" s="8">
        <f t="shared" si="5"/>
        <v>0</v>
      </c>
      <c r="I68" s="8">
        <f t="shared" si="5"/>
        <v>0</v>
      </c>
      <c r="J68" s="8">
        <f t="shared" si="5"/>
        <v>0</v>
      </c>
      <c r="K68" s="8">
        <f t="shared" si="5"/>
        <v>0</v>
      </c>
      <c r="L68" s="8">
        <f t="shared" si="5"/>
        <v>0</v>
      </c>
      <c r="M68" s="8">
        <f t="shared" si="5"/>
        <v>0</v>
      </c>
      <c r="N68" s="8">
        <f t="shared" si="5"/>
        <v>0</v>
      </c>
      <c r="O68" s="8">
        <f t="shared" si="5"/>
        <v>0</v>
      </c>
      <c r="P68" s="8">
        <f t="shared" si="5"/>
        <v>0</v>
      </c>
      <c r="T68" s="2"/>
      <c r="U68" s="37"/>
      <c r="V68" s="37"/>
    </row>
    <row r="69" spans="1:22" ht="15.75" hidden="1" thickBot="1" x14ac:dyDescent="0.3">
      <c r="B69" s="21" t="str">
        <f t="shared" si="3"/>
        <v>Mais</v>
      </c>
      <c r="C69" s="21"/>
      <c r="D69" s="21"/>
      <c r="E69" s="8"/>
      <c r="G69" s="8">
        <f t="shared" ref="G69:P69" si="6">G52*$R52*$E52</f>
        <v>0</v>
      </c>
      <c r="H69" s="8">
        <f t="shared" si="6"/>
        <v>0</v>
      </c>
      <c r="I69" s="8">
        <f t="shared" si="6"/>
        <v>0</v>
      </c>
      <c r="J69" s="8">
        <f t="shared" si="6"/>
        <v>0</v>
      </c>
      <c r="K69" s="8">
        <f t="shared" si="6"/>
        <v>0</v>
      </c>
      <c r="L69" s="8">
        <f t="shared" si="6"/>
        <v>0</v>
      </c>
      <c r="M69" s="8">
        <f t="shared" si="6"/>
        <v>0</v>
      </c>
      <c r="N69" s="8">
        <f t="shared" si="6"/>
        <v>0</v>
      </c>
      <c r="O69" s="8">
        <f t="shared" si="6"/>
        <v>0</v>
      </c>
      <c r="P69" s="8">
        <f t="shared" si="6"/>
        <v>0</v>
      </c>
      <c r="T69" s="2"/>
      <c r="U69" s="37"/>
      <c r="V69" s="37"/>
    </row>
    <row r="70" spans="1:22" ht="15.75" hidden="1" thickBot="1" x14ac:dyDescent="0.3">
      <c r="B70" s="21" t="str">
        <f t="shared" si="3"/>
        <v>Rüben</v>
      </c>
      <c r="C70" s="21"/>
      <c r="D70" s="21"/>
      <c r="E70" s="8"/>
      <c r="G70" s="8">
        <f t="shared" ref="G70:P70" si="7">G53*$R53*$E53</f>
        <v>0</v>
      </c>
      <c r="H70" s="8">
        <f t="shared" si="7"/>
        <v>0</v>
      </c>
      <c r="I70" s="8">
        <f t="shared" si="7"/>
        <v>0</v>
      </c>
      <c r="J70" s="8">
        <f t="shared" si="7"/>
        <v>0</v>
      </c>
      <c r="K70" s="8">
        <f t="shared" si="7"/>
        <v>0</v>
      </c>
      <c r="L70" s="8">
        <f t="shared" si="7"/>
        <v>0</v>
      </c>
      <c r="M70" s="8">
        <f t="shared" si="7"/>
        <v>0</v>
      </c>
      <c r="N70" s="8">
        <f t="shared" si="7"/>
        <v>0</v>
      </c>
      <c r="O70" s="8">
        <f t="shared" si="7"/>
        <v>0</v>
      </c>
      <c r="P70" s="8">
        <f t="shared" si="7"/>
        <v>0</v>
      </c>
      <c r="T70" s="2"/>
      <c r="U70" s="37"/>
      <c r="V70" s="37"/>
    </row>
    <row r="71" spans="1:22" ht="15.75" hidden="1" thickBot="1" x14ac:dyDescent="0.3">
      <c r="B71" s="21" t="str">
        <f t="shared" si="3"/>
        <v>Kartoffeln</v>
      </c>
      <c r="C71" s="21"/>
      <c r="D71" s="21"/>
      <c r="E71" s="8"/>
      <c r="G71" s="8">
        <f t="shared" ref="G71:P71" si="8">G54*$R54*$E54</f>
        <v>0</v>
      </c>
      <c r="H71" s="8">
        <f t="shared" si="8"/>
        <v>0</v>
      </c>
      <c r="I71" s="8">
        <f t="shared" si="8"/>
        <v>0</v>
      </c>
      <c r="J71" s="8">
        <f t="shared" si="8"/>
        <v>0</v>
      </c>
      <c r="K71" s="8">
        <f t="shared" si="8"/>
        <v>0</v>
      </c>
      <c r="L71" s="8">
        <f t="shared" si="8"/>
        <v>0</v>
      </c>
      <c r="M71" s="8">
        <f t="shared" si="8"/>
        <v>0</v>
      </c>
      <c r="N71" s="8">
        <f t="shared" si="8"/>
        <v>0</v>
      </c>
      <c r="O71" s="8">
        <f t="shared" si="8"/>
        <v>0</v>
      </c>
      <c r="P71" s="8">
        <f t="shared" si="8"/>
        <v>0</v>
      </c>
      <c r="T71" s="2"/>
      <c r="U71" s="37"/>
      <c r="V71" s="37"/>
    </row>
    <row r="72" spans="1:22" ht="15.75" hidden="1" thickBot="1" x14ac:dyDescent="0.3">
      <c r="B72" s="21" t="str">
        <f t="shared" si="3"/>
        <v>Raps</v>
      </c>
      <c r="C72" s="21"/>
      <c r="D72" s="21"/>
      <c r="E72" s="8"/>
      <c r="G72" s="8">
        <f t="shared" ref="G72:P72" si="9">G55*$R55*$E55</f>
        <v>0</v>
      </c>
      <c r="H72" s="8">
        <f t="shared" si="9"/>
        <v>0</v>
      </c>
      <c r="I72" s="8">
        <f t="shared" si="9"/>
        <v>0</v>
      </c>
      <c r="J72" s="8">
        <f t="shared" si="9"/>
        <v>0</v>
      </c>
      <c r="K72" s="8">
        <f t="shared" si="9"/>
        <v>0</v>
      </c>
      <c r="L72" s="8">
        <f t="shared" si="9"/>
        <v>0</v>
      </c>
      <c r="M72" s="8">
        <f t="shared" si="9"/>
        <v>0</v>
      </c>
      <c r="N72" s="8">
        <f t="shared" si="9"/>
        <v>0</v>
      </c>
      <c r="O72" s="8">
        <f t="shared" si="9"/>
        <v>0</v>
      </c>
      <c r="P72" s="8">
        <f t="shared" si="9"/>
        <v>0</v>
      </c>
      <c r="T72" s="2"/>
      <c r="U72" s="37"/>
      <c r="V72" s="37"/>
    </row>
    <row r="73" spans="1:22" ht="15.75" hidden="1" thickBot="1" x14ac:dyDescent="0.3">
      <c r="B73" s="21" t="str">
        <f t="shared" si="3"/>
        <v>Obst, Reben</v>
      </c>
      <c r="C73" s="21"/>
      <c r="D73" s="21"/>
      <c r="E73" s="8"/>
      <c r="G73" s="8">
        <f t="shared" ref="G73:P73" si="10">G56*$R56*$E56</f>
        <v>0</v>
      </c>
      <c r="H73" s="8">
        <f t="shared" si="10"/>
        <v>0</v>
      </c>
      <c r="I73" s="8">
        <f t="shared" si="10"/>
        <v>0</v>
      </c>
      <c r="J73" s="8">
        <f t="shared" si="10"/>
        <v>0</v>
      </c>
      <c r="K73" s="8">
        <f t="shared" si="10"/>
        <v>0</v>
      </c>
      <c r="L73" s="8">
        <f t="shared" si="10"/>
        <v>0</v>
      </c>
      <c r="M73" s="8">
        <f t="shared" si="10"/>
        <v>0</v>
      </c>
      <c r="N73" s="8">
        <f t="shared" si="10"/>
        <v>0</v>
      </c>
      <c r="O73" s="8">
        <f t="shared" si="10"/>
        <v>0</v>
      </c>
      <c r="P73" s="8">
        <f t="shared" si="10"/>
        <v>0</v>
      </c>
      <c r="T73" s="2"/>
      <c r="U73" s="37"/>
      <c r="V73" s="37"/>
    </row>
    <row r="74" spans="1:22" ht="15.75" hidden="1" thickBot="1" x14ac:dyDescent="0.3">
      <c r="B74" s="21" t="str">
        <f t="shared" si="3"/>
        <v>Gemüsebau</v>
      </c>
      <c r="C74" s="21"/>
      <c r="D74" s="21"/>
      <c r="E74" s="8"/>
      <c r="G74" s="8">
        <f t="shared" ref="G74:P74" si="11">G57*$R57*$E57</f>
        <v>0</v>
      </c>
      <c r="H74" s="8">
        <f t="shared" si="11"/>
        <v>0</v>
      </c>
      <c r="I74" s="8">
        <f t="shared" si="11"/>
        <v>0</v>
      </c>
      <c r="J74" s="8">
        <f t="shared" si="11"/>
        <v>0</v>
      </c>
      <c r="K74" s="8">
        <f t="shared" si="11"/>
        <v>0</v>
      </c>
      <c r="L74" s="8">
        <f t="shared" si="11"/>
        <v>0</v>
      </c>
      <c r="M74" s="8">
        <f t="shared" si="11"/>
        <v>0</v>
      </c>
      <c r="N74" s="8">
        <f t="shared" si="11"/>
        <v>0</v>
      </c>
      <c r="O74" s="8">
        <f t="shared" si="11"/>
        <v>0</v>
      </c>
      <c r="P74" s="8">
        <f t="shared" si="11"/>
        <v>0</v>
      </c>
      <c r="T74" s="2"/>
      <c r="U74" s="37"/>
      <c r="V74" s="37"/>
    </row>
    <row r="75" spans="1:22" ht="15.75" hidden="1" thickBot="1" x14ac:dyDescent="0.3">
      <c r="B75" s="21" t="str">
        <f t="shared" si="3"/>
        <v>Anderes</v>
      </c>
      <c r="C75" s="21"/>
      <c r="D75" s="21"/>
      <c r="E75" s="8"/>
      <c r="G75" s="8">
        <f t="shared" ref="G75:P75" si="12">G58*$R58*$E58</f>
        <v>0</v>
      </c>
      <c r="H75" s="8">
        <f t="shared" si="12"/>
        <v>0</v>
      </c>
      <c r="I75" s="8">
        <f t="shared" si="12"/>
        <v>0</v>
      </c>
      <c r="J75" s="8">
        <f t="shared" si="12"/>
        <v>0</v>
      </c>
      <c r="K75" s="8">
        <f t="shared" si="12"/>
        <v>0</v>
      </c>
      <c r="L75" s="8">
        <f t="shared" si="12"/>
        <v>0</v>
      </c>
      <c r="M75" s="8">
        <f t="shared" si="12"/>
        <v>0</v>
      </c>
      <c r="N75" s="8">
        <f t="shared" si="12"/>
        <v>0</v>
      </c>
      <c r="O75" s="8">
        <f t="shared" si="12"/>
        <v>0</v>
      </c>
      <c r="P75" s="8">
        <f t="shared" si="12"/>
        <v>0</v>
      </c>
      <c r="T75" s="2"/>
      <c r="U75" s="37"/>
      <c r="V75" s="37"/>
    </row>
    <row r="76" spans="1:22" ht="15.75" hidden="1" thickBot="1" x14ac:dyDescent="0.3">
      <c r="B76" s="4"/>
      <c r="C76" s="21"/>
      <c r="D76" s="21"/>
      <c r="E76" s="2"/>
      <c r="G76" s="2"/>
      <c r="H76" s="2"/>
      <c r="I76" s="2"/>
      <c r="J76" s="2"/>
      <c r="K76" s="2"/>
      <c r="L76" s="2"/>
      <c r="M76" s="2"/>
      <c r="N76" s="2"/>
      <c r="O76" s="2"/>
      <c r="P76" s="2"/>
      <c r="T76" s="2"/>
      <c r="U76" s="37"/>
      <c r="V76" s="37"/>
    </row>
    <row r="77" spans="1:22" ht="17.25" thickBot="1" x14ac:dyDescent="0.3">
      <c r="B77" s="6" t="s">
        <v>14</v>
      </c>
      <c r="C77" s="6"/>
      <c r="D77" s="6"/>
      <c r="G77" s="19">
        <f t="shared" ref="G77:P77" si="13">SUM(G67:G75)</f>
        <v>0</v>
      </c>
      <c r="H77" s="19">
        <f t="shared" si="13"/>
        <v>0</v>
      </c>
      <c r="I77" s="19">
        <f t="shared" si="13"/>
        <v>0</v>
      </c>
      <c r="J77" s="19">
        <f t="shared" si="13"/>
        <v>0</v>
      </c>
      <c r="K77" s="19">
        <f t="shared" si="13"/>
        <v>0</v>
      </c>
      <c r="L77" s="19">
        <f t="shared" si="13"/>
        <v>0</v>
      </c>
      <c r="M77" s="19">
        <f t="shared" si="13"/>
        <v>0</v>
      </c>
      <c r="N77" s="19">
        <f t="shared" si="13"/>
        <v>0</v>
      </c>
      <c r="O77" s="19">
        <f t="shared" si="13"/>
        <v>0</v>
      </c>
      <c r="P77" s="19">
        <f t="shared" si="13"/>
        <v>0</v>
      </c>
      <c r="Q77" s="16"/>
      <c r="R77" s="16"/>
      <c r="S77" s="16"/>
      <c r="T77" s="43">
        <f>ROUNDUP(SUM(E77:P77),-1)/1000</f>
        <v>0</v>
      </c>
      <c r="U77" s="42" t="s">
        <v>64</v>
      </c>
      <c r="V77" s="37"/>
    </row>
    <row r="78" spans="1:22" ht="7.5" customHeight="1" x14ac:dyDescent="0.25">
      <c r="B78" s="4"/>
      <c r="C78" s="21"/>
      <c r="D78" s="21"/>
      <c r="E78" s="2"/>
      <c r="G78" s="2"/>
      <c r="H78" s="2"/>
      <c r="I78" s="2"/>
      <c r="J78" s="2"/>
      <c r="K78" s="2"/>
      <c r="L78" s="2"/>
      <c r="M78" s="2"/>
      <c r="N78" s="2"/>
      <c r="O78" s="2"/>
      <c r="P78" s="2"/>
      <c r="T78" s="44"/>
      <c r="U78" s="42"/>
      <c r="V78" s="37"/>
    </row>
    <row r="79" spans="1:22" ht="15" hidden="1" x14ac:dyDescent="0.25">
      <c r="B79" s="2" t="s">
        <v>40</v>
      </c>
      <c r="C79" s="2"/>
      <c r="D79" s="2"/>
      <c r="E79" s="2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2"/>
      <c r="R79" s="2"/>
      <c r="S79" s="2"/>
      <c r="T79" t="e">
        <f>MAX(#REF!)/1000</f>
        <v>#REF!</v>
      </c>
      <c r="U79" t="s">
        <v>36</v>
      </c>
    </row>
    <row r="80" spans="1:22" ht="15.75" hidden="1" x14ac:dyDescent="0.25">
      <c r="B80" s="2" t="s">
        <v>37</v>
      </c>
      <c r="C80" s="2"/>
      <c r="D80" s="2"/>
      <c r="E80" s="2"/>
      <c r="G80" s="33" t="e">
        <f>#REF!</f>
        <v>#REF!</v>
      </c>
      <c r="H80" s="33" t="e">
        <f>#REF!</f>
        <v>#REF!</v>
      </c>
      <c r="I80" s="33" t="e">
        <f>#REF!</f>
        <v>#REF!</v>
      </c>
      <c r="J80" s="33" t="e">
        <f>#REF!</f>
        <v>#REF!</v>
      </c>
      <c r="K80" s="33" t="e">
        <f>#REF!</f>
        <v>#REF!</v>
      </c>
      <c r="L80" s="33" t="e">
        <f>#REF!</f>
        <v>#REF!</v>
      </c>
      <c r="M80" s="33" t="e">
        <f>#REF!</f>
        <v>#REF!</v>
      </c>
      <c r="N80" s="33" t="e">
        <f>#REF!</f>
        <v>#REF!</v>
      </c>
      <c r="O80" s="33" t="e">
        <f>#REF!</f>
        <v>#REF!</v>
      </c>
      <c r="P80" s="33" t="e">
        <f>#REF!</f>
        <v>#REF!</v>
      </c>
      <c r="Q80" s="2"/>
      <c r="R80" s="2" t="e">
        <f>IF((SUM(G80:P80))&gt;0,1,"")</f>
        <v>#REF!</v>
      </c>
      <c r="S80" s="2"/>
      <c r="T80" t="str">
        <f>IF(ISNUMBER(R80),SUM(G80:P80)/1000,"")</f>
        <v/>
      </c>
      <c r="U80" s="26"/>
    </row>
    <row r="81" spans="1:22" ht="15" hidden="1" x14ac:dyDescent="0.25">
      <c r="B81" s="2" t="s">
        <v>38</v>
      </c>
      <c r="C81" s="2"/>
      <c r="D81" s="2"/>
      <c r="G81" s="34" t="str">
        <f>IF(OR(ISNUMBER(#REF!),(ISNUMBER(#REF!))),#REF!,"")</f>
        <v/>
      </c>
      <c r="H81" s="34" t="str">
        <f>IF(OR(ISNUMBER(#REF!),(ISNUMBER(#REF!))),#REF!,"")</f>
        <v/>
      </c>
      <c r="I81" s="34" t="str">
        <f>IF(OR(ISNUMBER(#REF!),(ISNUMBER(#REF!))),#REF!,"")</f>
        <v/>
      </c>
      <c r="J81" s="34" t="str">
        <f>IF(OR(ISNUMBER(#REF!),(ISNUMBER(#REF!))),#REF!,"")</f>
        <v/>
      </c>
      <c r="K81" s="34" t="str">
        <f>IF(OR(ISNUMBER(#REF!),(ISNUMBER(#REF!))),#REF!,"")</f>
        <v/>
      </c>
      <c r="L81" s="34" t="str">
        <f>IF(OR(ISNUMBER(#REF!),(ISNUMBER(#REF!))),#REF!,"")</f>
        <v/>
      </c>
      <c r="M81" s="34" t="str">
        <f>IF(OR(ISNUMBER(#REF!),(ISNUMBER(#REF!))),#REF!,"")</f>
        <v/>
      </c>
      <c r="N81" s="34" t="str">
        <f>IF(OR(ISNUMBER(#REF!),(ISNUMBER(#REF!))),#REF!,"")</f>
        <v/>
      </c>
      <c r="O81" s="34" t="str">
        <f>IF(OR(ISNUMBER(#REF!),(ISNUMBER(#REF!))),#REF!,"")</f>
        <v/>
      </c>
      <c r="P81" s="34" t="str">
        <f>IF(OR(ISNUMBER(#REF!),(ISNUMBER(#REF!))),#REF!,"")</f>
        <v/>
      </c>
      <c r="R81" s="2" t="str">
        <f>IF((SUM(G81:P81))&gt;0,1,"")</f>
        <v/>
      </c>
      <c r="S81" s="2"/>
      <c r="T81" t="str">
        <f>IF(ISNUMBER(R81),SUM(G81:P81)/1000,"")</f>
        <v/>
      </c>
    </row>
    <row r="82" spans="1:22" ht="15" hidden="1" x14ac:dyDescent="0.25">
      <c r="B82" s="18" t="s">
        <v>42</v>
      </c>
      <c r="C82" s="2"/>
      <c r="D82" s="2"/>
      <c r="G82" s="34"/>
      <c r="H82" s="34"/>
      <c r="I82" s="34"/>
      <c r="J82" s="34"/>
      <c r="K82" s="34"/>
      <c r="L82" s="34"/>
      <c r="M82" s="34"/>
      <c r="N82" s="34"/>
      <c r="O82" s="34"/>
      <c r="P82" s="34"/>
      <c r="R82" s="2"/>
      <c r="S82" s="2"/>
    </row>
    <row r="83" spans="1:22" ht="15" hidden="1" x14ac:dyDescent="0.25">
      <c r="B83" s="2" t="s">
        <v>39</v>
      </c>
      <c r="C83" s="2"/>
      <c r="D83" s="2"/>
      <c r="G83" s="34" t="str">
        <f t="shared" ref="G83:P83" si="14">IF(OR(AND(ISNUMBER(H80),(ISNUMBER(I80))),AND(ISNUMBER(E80),(ISNUMBER(F80))),AND(ISNUMBER(F80),(ISNUMBER(H80)))),G80,"")</f>
        <v/>
      </c>
      <c r="H83" s="34" t="str">
        <f t="shared" si="14"/>
        <v/>
      </c>
      <c r="I83" s="34" t="str">
        <f t="shared" si="14"/>
        <v/>
      </c>
      <c r="J83" s="34" t="str">
        <f t="shared" si="14"/>
        <v/>
      </c>
      <c r="K83" s="34" t="str">
        <f t="shared" si="14"/>
        <v/>
      </c>
      <c r="L83" s="34" t="str">
        <f t="shared" si="14"/>
        <v/>
      </c>
      <c r="M83" s="34" t="str">
        <f t="shared" si="14"/>
        <v/>
      </c>
      <c r="N83" s="34" t="str">
        <f t="shared" si="14"/>
        <v/>
      </c>
      <c r="O83" s="34" t="str">
        <f t="shared" si="14"/>
        <v/>
      </c>
      <c r="P83" s="34" t="str">
        <f t="shared" si="14"/>
        <v/>
      </c>
      <c r="R83" s="2" t="str">
        <f>IF((SUM(G83:P83))&gt;0,1,"")</f>
        <v/>
      </c>
      <c r="S83" s="2"/>
      <c r="T83" t="str">
        <f>IF(ISNUMBER(R83),SUM(G83:P83)/1000,"")</f>
        <v/>
      </c>
    </row>
    <row r="84" spans="1:22" ht="15" hidden="1" x14ac:dyDescent="0.25">
      <c r="B84" s="2"/>
      <c r="C84" s="2"/>
      <c r="D84" s="2"/>
      <c r="G84" s="34"/>
      <c r="H84" s="34"/>
      <c r="I84" s="34"/>
      <c r="J84" s="34"/>
      <c r="K84" s="34"/>
      <c r="L84" s="34"/>
      <c r="M84" s="34"/>
      <c r="N84" s="34"/>
      <c r="O84" s="34"/>
      <c r="P84" s="34"/>
      <c r="T84">
        <f>MIN(T80:T83)</f>
        <v>0</v>
      </c>
      <c r="U84" t="s">
        <v>41</v>
      </c>
    </row>
    <row r="85" spans="1:22" ht="15" hidden="1" x14ac:dyDescent="0.25">
      <c r="B85" s="2"/>
      <c r="C85" s="2"/>
      <c r="D85" s="2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1:22" ht="15" hidden="1" x14ac:dyDescent="0.25">
      <c r="B86" s="2"/>
      <c r="C86" s="2"/>
      <c r="D86" s="2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1:22" ht="15" hidden="1" x14ac:dyDescent="0.25">
      <c r="B87" s="2"/>
      <c r="C87" s="2"/>
      <c r="D87" s="2"/>
      <c r="G87" s="34"/>
      <c r="H87" s="34"/>
      <c r="I87" s="34"/>
      <c r="J87" s="34"/>
      <c r="K87" s="34"/>
      <c r="L87" s="34"/>
      <c r="M87" s="34"/>
      <c r="N87" s="34"/>
      <c r="O87" s="34"/>
      <c r="P87" s="34"/>
      <c r="T87" s="16"/>
    </row>
    <row r="88" spans="1:22" ht="15" hidden="1" x14ac:dyDescent="0.25">
      <c r="B88" s="2"/>
      <c r="C88" s="2"/>
      <c r="D88" s="2"/>
      <c r="G88" s="34"/>
      <c r="H88" s="34"/>
      <c r="I88" s="34"/>
      <c r="J88" s="34"/>
      <c r="K88" s="34"/>
      <c r="L88" s="34"/>
      <c r="M88" s="34"/>
      <c r="N88" s="34"/>
      <c r="O88" s="34"/>
      <c r="P88" s="34"/>
      <c r="T88" s="16"/>
    </row>
    <row r="89" spans="1:22" ht="15" hidden="1" x14ac:dyDescent="0.25">
      <c r="B89" s="2"/>
      <c r="C89" s="2"/>
      <c r="D89" s="2"/>
      <c r="G89" s="34"/>
      <c r="H89" s="34"/>
      <c r="I89" s="34"/>
      <c r="J89" s="34"/>
      <c r="K89" s="34"/>
      <c r="L89" s="34"/>
      <c r="M89" s="34"/>
      <c r="N89" s="34"/>
      <c r="O89" s="34"/>
      <c r="P89" s="34"/>
      <c r="T89" s="16"/>
    </row>
    <row r="90" spans="1:22" x14ac:dyDescent="0.2">
      <c r="J90" s="71" t="str">
        <f>CONCATENATE($C$6," ",$C$7)</f>
        <v xml:space="preserve"> </v>
      </c>
      <c r="K90" s="71"/>
      <c r="L90" s="71"/>
      <c r="M90" s="71"/>
      <c r="N90" s="71">
        <f>$C$10</f>
        <v>0</v>
      </c>
      <c r="O90" s="71"/>
      <c r="P90" s="71"/>
      <c r="Q90" s="71"/>
      <c r="R90" s="20"/>
      <c r="S90" s="20"/>
      <c r="T90" s="73">
        <f>$C$13</f>
        <v>0</v>
      </c>
      <c r="U90" s="71"/>
      <c r="V90" s="71"/>
    </row>
    <row r="91" spans="1:22" ht="27.75" x14ac:dyDescent="0.4">
      <c r="A91" s="78" t="s">
        <v>102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</row>
    <row r="93" spans="1:22" s="54" customFormat="1" ht="15" x14ac:dyDescent="0.25">
      <c r="A93" s="2" t="s">
        <v>96</v>
      </c>
    </row>
    <row r="94" spans="1:22" x14ac:dyDescent="0.2">
      <c r="A94" s="53" t="s">
        <v>94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</row>
    <row r="95" spans="1:22" s="54" customFormat="1" x14ac:dyDescent="0.2"/>
    <row r="96" spans="1:22" x14ac:dyDescent="0.2">
      <c r="A96" t="s">
        <v>54</v>
      </c>
      <c r="B96" s="41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</row>
    <row r="97" spans="1:22" x14ac:dyDescent="0.2">
      <c r="A97" s="56" t="s">
        <v>23</v>
      </c>
      <c r="B97" s="57" t="s">
        <v>82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</row>
    <row r="98" spans="1:22" s="25" customFormat="1" ht="14.25" hidden="1" customHeight="1" x14ac:dyDescent="0.2">
      <c r="A98" s="64"/>
      <c r="B98" s="58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</row>
    <row r="99" spans="1:22" s="37" customFormat="1" x14ac:dyDescent="0.2">
      <c r="A99" s="59" t="s">
        <v>81</v>
      </c>
      <c r="B99" s="58" t="s">
        <v>83</v>
      </c>
      <c r="C99" s="57"/>
    </row>
    <row r="100" spans="1:22" x14ac:dyDescent="0.2">
      <c r="C100" s="57"/>
    </row>
    <row r="101" spans="1:22" x14ac:dyDescent="0.2">
      <c r="A101" s="57" t="s">
        <v>66</v>
      </c>
      <c r="B101" s="57"/>
      <c r="C101" s="57"/>
    </row>
    <row r="102" spans="1:22" x14ac:dyDescent="0.2">
      <c r="A102" s="56" t="s">
        <v>23</v>
      </c>
      <c r="B102" s="55" t="s">
        <v>84</v>
      </c>
      <c r="C102" s="57"/>
      <c r="D102" s="57"/>
      <c r="E102" s="57"/>
      <c r="F102" s="57"/>
      <c r="G102" s="57"/>
      <c r="H102" s="57"/>
    </row>
    <row r="103" spans="1:22" x14ac:dyDescent="0.2">
      <c r="A103" s="56" t="str">
        <f>+A104</f>
        <v>-</v>
      </c>
      <c r="B103" s="37" t="s">
        <v>76</v>
      </c>
      <c r="C103" s="57"/>
      <c r="D103" s="57"/>
      <c r="E103" s="57"/>
      <c r="F103" s="57"/>
      <c r="G103" s="57"/>
      <c r="H103" s="57"/>
    </row>
    <row r="104" spans="1:22" s="37" customFormat="1" x14ac:dyDescent="0.2">
      <c r="A104" s="56" t="s">
        <v>23</v>
      </c>
      <c r="B104" s="57" t="s">
        <v>85</v>
      </c>
      <c r="D104" s="57"/>
      <c r="E104" s="57"/>
      <c r="F104" s="57"/>
      <c r="G104" s="57"/>
      <c r="H104" s="57"/>
    </row>
    <row r="105" spans="1:22" s="41" customFormat="1" x14ac:dyDescent="0.2">
      <c r="A105" s="57"/>
      <c r="B105" s="58" t="s">
        <v>69</v>
      </c>
      <c r="D105" s="57"/>
      <c r="E105" s="57"/>
      <c r="F105" s="57"/>
      <c r="G105" s="57"/>
      <c r="H105" s="57"/>
    </row>
    <row r="106" spans="1:22" x14ac:dyDescent="0.2">
      <c r="A106" s="57"/>
      <c r="B106" s="58" t="s">
        <v>72</v>
      </c>
      <c r="D106" s="57"/>
      <c r="E106" s="57"/>
      <c r="F106" s="57"/>
      <c r="G106" s="57"/>
      <c r="H106" s="57"/>
    </row>
    <row r="107" spans="1:22" s="37" customFormat="1" x14ac:dyDescent="0.2">
      <c r="A107" s="57"/>
      <c r="B107" s="58" t="s">
        <v>104</v>
      </c>
      <c r="C107" s="25"/>
      <c r="D107" s="58"/>
      <c r="E107" s="58"/>
      <c r="F107" s="58"/>
      <c r="G107" s="58"/>
      <c r="H107" s="58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</row>
    <row r="108" spans="1:22" s="37" customFormat="1" x14ac:dyDescent="0.2">
      <c r="A108" s="56"/>
      <c r="B108" s="58" t="s">
        <v>75</v>
      </c>
      <c r="C108" s="58"/>
      <c r="D108" s="58"/>
      <c r="E108" s="58"/>
      <c r="F108" s="58"/>
      <c r="G108" s="58"/>
      <c r="H108" s="58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</row>
    <row r="109" spans="1:22" s="37" customFormat="1" x14ac:dyDescent="0.2">
      <c r="C109" s="57"/>
      <c r="D109" s="57"/>
      <c r="E109" s="57"/>
      <c r="F109" s="57"/>
      <c r="G109" s="57"/>
      <c r="H109" s="57"/>
    </row>
    <row r="110" spans="1:22" s="37" customFormat="1" x14ac:dyDescent="0.2">
      <c r="C110" s="57"/>
      <c r="D110" s="57"/>
      <c r="E110" s="57"/>
      <c r="F110" s="57"/>
      <c r="G110" s="57"/>
      <c r="H110" s="57"/>
    </row>
    <row r="111" spans="1:22" s="37" customFormat="1" x14ac:dyDescent="0.2">
      <c r="A111" s="31" t="s">
        <v>90</v>
      </c>
    </row>
    <row r="112" spans="1:22" s="37" customFormat="1" x14ac:dyDescent="0.2">
      <c r="A112" s="17" t="str">
        <f>+A104</f>
        <v>-</v>
      </c>
      <c r="B112" s="31" t="s">
        <v>91</v>
      </c>
      <c r="C112" s="31"/>
      <c r="D112" s="31"/>
      <c r="E112" s="16"/>
      <c r="F112" s="31"/>
      <c r="G112" s="31"/>
      <c r="H112" s="31"/>
      <c r="I112" s="55" t="s">
        <v>99</v>
      </c>
      <c r="J112" s="55"/>
      <c r="K112" s="55"/>
      <c r="L112" s="55"/>
      <c r="M112" s="61" t="s">
        <v>67</v>
      </c>
      <c r="N112" s="55"/>
      <c r="O112" s="31"/>
      <c r="P112" s="31"/>
      <c r="Q112" s="31"/>
      <c r="R112" s="31"/>
    </row>
    <row r="113" spans="1:21" s="37" customFormat="1" x14ac:dyDescent="0.2">
      <c r="A113" s="17"/>
      <c r="B113"/>
      <c r="C113"/>
      <c r="D113"/>
      <c r="E113"/>
      <c r="F113"/>
      <c r="G113"/>
      <c r="H113"/>
      <c r="I113" s="55" t="s">
        <v>78</v>
      </c>
      <c r="J113" s="55"/>
      <c r="K113" s="55"/>
      <c r="L113" s="55"/>
      <c r="M113" s="55" t="s">
        <v>68</v>
      </c>
      <c r="N113" s="55"/>
      <c r="O113" s="31"/>
      <c r="P113" s="31"/>
      <c r="Q113" s="31"/>
      <c r="R113" s="31"/>
    </row>
    <row r="114" spans="1:21" s="37" customFormat="1" x14ac:dyDescent="0.2">
      <c r="A114" s="17"/>
      <c r="B114" s="31"/>
      <c r="C114" s="31"/>
      <c r="D114" s="31"/>
      <c r="E114" s="16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21" s="37" customFormat="1" x14ac:dyDescent="0.2">
      <c r="A115" s="17" t="str">
        <f>+A112</f>
        <v>-</v>
      </c>
      <c r="B115" s="31" t="s">
        <v>92</v>
      </c>
      <c r="C115" s="31"/>
      <c r="D115" s="31"/>
      <c r="E115" s="16"/>
      <c r="F115" s="31"/>
      <c r="G115" s="31"/>
      <c r="H115" s="31"/>
      <c r="I115" s="31" t="s">
        <v>97</v>
      </c>
      <c r="J115" s="31"/>
      <c r="K115" s="31"/>
      <c r="L115" s="31"/>
      <c r="M115" s="31" t="s">
        <v>98</v>
      </c>
      <c r="N115" s="31"/>
      <c r="O115" s="31"/>
      <c r="P115" s="31" t="s">
        <v>88</v>
      </c>
      <c r="Q115" s="31"/>
      <c r="R115" s="31"/>
    </row>
    <row r="116" spans="1:21" s="37" customFormat="1" x14ac:dyDescent="0.2">
      <c r="B116" s="31"/>
      <c r="C116" s="31"/>
      <c r="D116" s="31"/>
      <c r="E116" s="31"/>
      <c r="F116" s="31"/>
      <c r="G116" s="31"/>
      <c r="H116" s="31"/>
      <c r="I116" s="31" t="s">
        <v>86</v>
      </c>
      <c r="J116" s="31"/>
      <c r="K116" s="31"/>
      <c r="L116" s="31"/>
      <c r="M116" s="31" t="s">
        <v>87</v>
      </c>
      <c r="N116" s="31"/>
      <c r="O116" s="31"/>
      <c r="P116" s="31" t="s">
        <v>89</v>
      </c>
      <c r="Q116" s="31"/>
      <c r="R116" s="31"/>
    </row>
    <row r="117" spans="1:21" s="37" customFormat="1" x14ac:dyDescent="0.2">
      <c r="A117" s="57"/>
      <c r="B117" s="57"/>
      <c r="C117" s="57"/>
      <c r="D117" s="57"/>
      <c r="E117" s="57"/>
      <c r="F117" s="57"/>
      <c r="G117" s="57"/>
      <c r="H117" s="57"/>
    </row>
    <row r="118" spans="1:21" s="37" customFormat="1" x14ac:dyDescent="0.2">
      <c r="C118" s="57"/>
      <c r="D118" s="57"/>
      <c r="E118" s="57"/>
      <c r="F118" s="57"/>
      <c r="G118" s="57"/>
      <c r="H118" s="57"/>
    </row>
    <row r="119" spans="1:21" s="37" customFormat="1" x14ac:dyDescent="0.2">
      <c r="B119" s="57"/>
      <c r="C119" s="57"/>
      <c r="D119" s="57"/>
      <c r="E119" s="57"/>
      <c r="F119" s="57"/>
      <c r="G119" s="57"/>
      <c r="H119" s="57"/>
    </row>
    <row r="120" spans="1:21" s="37" customFormat="1" x14ac:dyDescent="0.2">
      <c r="A120" s="57" t="s">
        <v>79</v>
      </c>
      <c r="B120" s="57"/>
    </row>
    <row r="121" spans="1:21" s="37" customFormat="1" x14ac:dyDescent="0.2">
      <c r="C121"/>
    </row>
    <row r="122" spans="1:21" s="37" customFormat="1" ht="15" x14ac:dyDescent="0.25">
      <c r="A122" s="30"/>
      <c r="B122" s="2"/>
    </row>
    <row r="123" spans="1:21" x14ac:dyDescent="0.2">
      <c r="B123" t="s">
        <v>24</v>
      </c>
      <c r="F123" t="s">
        <v>0</v>
      </c>
      <c r="J123" t="s">
        <v>25</v>
      </c>
    </row>
    <row r="124" spans="1:21" x14ac:dyDescent="0.2">
      <c r="B124" s="110" t="str">
        <f>IF(ISNUMBER(C13),C13,"")</f>
        <v/>
      </c>
      <c r="C124" s="110"/>
      <c r="D124" s="110"/>
      <c r="E124" s="111"/>
      <c r="F124" s="112"/>
      <c r="G124" s="113"/>
      <c r="H124" s="113"/>
      <c r="I124" s="114"/>
      <c r="J124" s="118"/>
      <c r="K124" s="118"/>
      <c r="L124" s="118"/>
      <c r="M124" s="118"/>
      <c r="N124" s="118"/>
      <c r="O124" s="118"/>
    </row>
    <row r="125" spans="1:21" x14ac:dyDescent="0.2">
      <c r="B125" s="111"/>
      <c r="C125" s="111"/>
      <c r="D125" s="111"/>
      <c r="E125" s="111"/>
      <c r="F125" s="115"/>
      <c r="G125" s="116"/>
      <c r="H125" s="116"/>
      <c r="I125" s="117"/>
      <c r="J125" s="118"/>
      <c r="K125" s="118"/>
      <c r="L125" s="118"/>
      <c r="M125" s="118"/>
      <c r="N125" s="118"/>
      <c r="O125" s="118"/>
    </row>
    <row r="127" spans="1:21" x14ac:dyDescent="0.2">
      <c r="A127" s="53"/>
      <c r="R127" s="53"/>
      <c r="S127" s="53"/>
      <c r="T127" s="53"/>
      <c r="U127" s="53"/>
    </row>
    <row r="128" spans="1:21" s="25" customFormat="1" ht="15" x14ac:dyDescent="0.25">
      <c r="A128" s="66"/>
      <c r="B128" s="67"/>
    </row>
    <row r="129" spans="1:22" ht="15" x14ac:dyDescent="0.25">
      <c r="A129" s="2"/>
      <c r="B129" s="2"/>
      <c r="R129" s="53"/>
      <c r="S129" s="53"/>
      <c r="T129" s="53"/>
      <c r="U129" s="53"/>
    </row>
    <row r="130" spans="1:22" x14ac:dyDescent="0.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</sheetData>
  <sheetProtection selectLockedCells="1"/>
  <mergeCells count="59">
    <mergeCell ref="F20:G20"/>
    <mergeCell ref="F21:G21"/>
    <mergeCell ref="D17:E17"/>
    <mergeCell ref="H17:I17"/>
    <mergeCell ref="A64:U64"/>
    <mergeCell ref="L19:M19"/>
    <mergeCell ref="L20:M20"/>
    <mergeCell ref="L21:M21"/>
    <mergeCell ref="J17:K17"/>
    <mergeCell ref="L17:M17"/>
    <mergeCell ref="L18:M18"/>
    <mergeCell ref="J18:K18"/>
    <mergeCell ref="A91:U91"/>
    <mergeCell ref="B124:E125"/>
    <mergeCell ref="F124:I125"/>
    <mergeCell ref="J124:O125"/>
    <mergeCell ref="J90:M90"/>
    <mergeCell ref="N90:Q90"/>
    <mergeCell ref="T90:V90"/>
    <mergeCell ref="I6:P6"/>
    <mergeCell ref="A1:U1"/>
    <mergeCell ref="C8:G8"/>
    <mergeCell ref="Q8:R8"/>
    <mergeCell ref="C12:G12"/>
    <mergeCell ref="B5:G5"/>
    <mergeCell ref="I5:U5"/>
    <mergeCell ref="Q6:R6"/>
    <mergeCell ref="Q7:R7"/>
    <mergeCell ref="C6:G6"/>
    <mergeCell ref="C7:G7"/>
    <mergeCell ref="I7:P7"/>
    <mergeCell ref="I8:P8"/>
    <mergeCell ref="H18:I18"/>
    <mergeCell ref="H20:I20"/>
    <mergeCell ref="H21:I21"/>
    <mergeCell ref="J19:K19"/>
    <mergeCell ref="J20:K20"/>
    <mergeCell ref="J21:K21"/>
    <mergeCell ref="C9:G9"/>
    <mergeCell ref="C10:G10"/>
    <mergeCell ref="C11:G11"/>
    <mergeCell ref="B17:C17"/>
    <mergeCell ref="C13:G13"/>
    <mergeCell ref="V42:W42"/>
    <mergeCell ref="J40:M40"/>
    <mergeCell ref="N40:Q40"/>
    <mergeCell ref="T40:V40"/>
    <mergeCell ref="D18:E18"/>
    <mergeCell ref="D19:E19"/>
    <mergeCell ref="D21:E21"/>
    <mergeCell ref="A42:U42"/>
    <mergeCell ref="F25:U25"/>
    <mergeCell ref="F26:U28"/>
    <mergeCell ref="F29:U38"/>
    <mergeCell ref="D20:E20"/>
    <mergeCell ref="F23:G23"/>
    <mergeCell ref="F18:G18"/>
    <mergeCell ref="F19:G19"/>
    <mergeCell ref="H19:I19"/>
  </mergeCells>
  <phoneticPr fontId="25" type="noConversion"/>
  <dataValidations count="12">
    <dataValidation type="list" allowBlank="1" showInputMessage="1" showErrorMessage="1" sqref="D20:E20 H20:U20">
      <formula1>"Dreipunkt,Gezogen,Selbstfahrer, , "</formula1>
    </dataValidation>
    <dataValidation type="list" allowBlank="1" showInputMessage="1" showErrorMessage="1" sqref="F23:G23">
      <formula1>"Ja,Nein"</formula1>
    </dataValidation>
    <dataValidation type="whole" allowBlank="1" showInputMessage="1" showErrorMessage="1" sqref="D18:E18 H18:U18">
      <formula1>1</formula1>
      <formula2>100</formula2>
    </dataValidation>
    <dataValidation type="whole" allowBlank="1" showInputMessage="1" showErrorMessage="1" sqref="D19:E19 H19:U19">
      <formula1>1</formula1>
      <formula2>10000</formula2>
    </dataValidation>
    <dataValidation type="decimal" allowBlank="1" showInputMessage="1" showErrorMessage="1" sqref="D21:E21 H21:U21">
      <formula1>0.01</formula1>
      <formula2>5000</formula2>
    </dataValidation>
    <dataValidation type="whole" allowBlank="1" showInputMessage="1" showErrorMessage="1" sqref="F25:U25">
      <formula1>1</formula1>
      <formula2>500</formula2>
    </dataValidation>
    <dataValidation type="whole" allowBlank="1" showInputMessage="1" showErrorMessage="1" sqref="E50:E58">
      <formula1>0</formula1>
      <formula2>500</formula2>
    </dataValidation>
    <dataValidation type="whole" allowBlank="1" showInputMessage="1" showErrorMessage="1" sqref="G50:P58">
      <formula1>0</formula1>
      <formula2>100</formula2>
    </dataValidation>
    <dataValidation type="decimal" allowBlank="1" showInputMessage="1" showErrorMessage="1" sqref="R50:R58">
      <formula1>0.1</formula1>
      <formula2>5</formula2>
    </dataValidation>
    <dataValidation type="textLength" operator="greaterThan" allowBlank="1" showInputMessage="1" showErrorMessage="1" sqref="F124:I125 C10:E10">
      <formula1>1</formula1>
    </dataValidation>
    <dataValidation type="whole" allowBlank="1" showInputMessage="1" showErrorMessage="1" sqref="C9:E9">
      <formula1>1000</formula1>
      <formula2>9999</formula2>
    </dataValidation>
    <dataValidation type="decimal" allowBlank="1" showInputMessage="1" showErrorMessage="1" sqref="C50:C58">
      <formula1>0</formula1>
      <formula2>5000</formula2>
    </dataValidation>
  </dataValidations>
  <pageMargins left="0.70866141732283472" right="0.70866141732283472" top="0.11811023622047245" bottom="0" header="0.31496062992125984" footer="0.31496062992125984"/>
  <pageSetup paperSize="9" scale="89" orientation="landscape" r:id="rId1"/>
  <headerFooter>
    <oddHeader xml:space="preserve">&amp;C
</oddHeader>
    <oddFooter>&amp;LLandwirtschaftliche Kreditgenossenschaft Kanton St.Gallen&amp;R&amp;D</oddFooter>
  </headerFooter>
  <rowBreaks count="2" manualBreakCount="2">
    <brk id="39" max="21" man="1"/>
    <brk id="89" max="21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Berechnungen</vt:lpstr>
      <vt:lpstr>Berechnungen!Druckbereich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Waschplatz</dc:title>
  <dc:creator>Steiner Thomas, VOL-LANAT-ASP-BPS</dc:creator>
  <cp:lastModifiedBy>Herzog Daniel VD-GS-ZD-LKG EXT</cp:lastModifiedBy>
  <cp:lastPrinted>2023-05-25T12:12:33Z</cp:lastPrinted>
  <dcterms:created xsi:type="dcterms:W3CDTF">2016-09-02T09:15:59Z</dcterms:created>
  <dcterms:modified xsi:type="dcterms:W3CDTF">2023-10-03T13:34:35Z</dcterms:modified>
</cp:coreProperties>
</file>