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pu1.uktsg.ch\User\Userhomes_P\iai4808\Desktop\"/>
    </mc:Choice>
  </mc:AlternateContent>
  <workbookProtection workbookAlgorithmName="SHA-512" workbookHashValue="t9KOZ0g4v5z69oJwUlS4MWGrxOqlvw3C4pVE/cG5Q3LMri/WIpXxtlJk9KquffAOilpNnmnJExz86vmpJYi9jw==" workbookSaltValue="wEZ24kbFA8FUbIevOu3QoQ==" workbookSpinCount="100000" lockStructure="1"/>
  <bookViews>
    <workbookView xWindow="75" yWindow="0" windowWidth="19230" windowHeight="11280"/>
  </bookViews>
  <sheets>
    <sheet name="01a_Abstimmbr_Passerelle" sheetId="1" r:id="rId1"/>
    <sheet name="01b_Begründung_Justif" sheetId="2" r:id="rId2"/>
    <sheet name="dropdown" sheetId="3" state="hidden" r:id="rId3"/>
  </sheets>
  <externalReferences>
    <externalReference r:id="rId4"/>
  </externalReferences>
  <definedNames>
    <definedName name="Sprache">'[1]00_Grunddaten'!$D$4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B19" i="2" l="1"/>
  <c r="B18" i="2"/>
  <c r="B17" i="2"/>
  <c r="B42" i="2" l="1"/>
  <c r="B41" i="2"/>
  <c r="B33" i="2"/>
  <c r="B32" i="2"/>
  <c r="B31" i="2"/>
  <c r="B30" i="2"/>
  <c r="B29" i="2"/>
  <c r="B28" i="2"/>
  <c r="B27" i="2"/>
  <c r="B26" i="2"/>
  <c r="B25" i="2"/>
  <c r="B21" i="2"/>
  <c r="B20" i="2"/>
  <c r="C5" i="2" l="1"/>
  <c r="C6" i="2"/>
  <c r="C7" i="2"/>
  <c r="C8" i="2"/>
  <c r="C9" i="2"/>
  <c r="C10" i="2"/>
  <c r="C11" i="2"/>
  <c r="C13" i="2"/>
  <c r="C14" i="2"/>
  <c r="C4" i="2"/>
  <c r="E1" i="2"/>
  <c r="F148" i="2" l="1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E74" i="1" l="1"/>
  <c r="D74" i="1"/>
  <c r="F72" i="1"/>
  <c r="F71" i="1"/>
  <c r="F70" i="1"/>
  <c r="D65" i="1"/>
  <c r="E62" i="1"/>
  <c r="D62" i="1"/>
  <c r="D63" i="1" s="1"/>
  <c r="E60" i="1"/>
  <c r="E59" i="1"/>
  <c r="B23" i="2" s="1"/>
  <c r="F58" i="1"/>
  <c r="F57" i="1"/>
  <c r="F56" i="1"/>
  <c r="F55" i="1"/>
  <c r="F54" i="1"/>
  <c r="F53" i="1"/>
  <c r="F52" i="1"/>
  <c r="E51" i="1"/>
  <c r="F51" i="1" s="1"/>
  <c r="E50" i="1"/>
  <c r="F50" i="1" s="1"/>
  <c r="F49" i="1"/>
  <c r="E49" i="1"/>
  <c r="F48" i="1"/>
  <c r="F47" i="1"/>
  <c r="F46" i="1"/>
  <c r="F45" i="1"/>
  <c r="F44" i="1"/>
  <c r="F43" i="1"/>
  <c r="F42" i="1"/>
  <c r="F41" i="1"/>
  <c r="F40" i="1"/>
  <c r="F39" i="1"/>
  <c r="F38" i="1"/>
  <c r="F62" i="1" s="1"/>
  <c r="F37" i="1"/>
  <c r="F36" i="1"/>
  <c r="F35" i="1"/>
  <c r="F34" i="1"/>
  <c r="F33" i="1"/>
  <c r="D31" i="1"/>
  <c r="E29" i="1"/>
  <c r="B35" i="2" s="1"/>
  <c r="E28" i="1"/>
  <c r="F27" i="1"/>
  <c r="F26" i="1"/>
  <c r="F25" i="1"/>
  <c r="F24" i="1"/>
  <c r="F23" i="1"/>
  <c r="F22" i="1"/>
  <c r="F21" i="1"/>
  <c r="F20" i="1"/>
  <c r="F19" i="1"/>
  <c r="E31" i="1" l="1"/>
  <c r="B34" i="2"/>
  <c r="E63" i="1"/>
  <c r="D67" i="1"/>
  <c r="B43" i="2"/>
  <c r="B22" i="2"/>
  <c r="B37" i="2" s="1"/>
  <c r="F74" i="1"/>
  <c r="J47" i="1"/>
  <c r="F31" i="1"/>
  <c r="J20" i="1" s="1"/>
  <c r="J25" i="1" s="1"/>
  <c r="J27" i="1" s="1"/>
  <c r="F65" i="1"/>
  <c r="F80" i="1" s="1"/>
  <c r="J33" i="1" s="1"/>
  <c r="J37" i="1" s="1"/>
  <c r="J39" i="1" s="1"/>
  <c r="F63" i="1"/>
  <c r="E65" i="1"/>
  <c r="E80" i="1" s="1"/>
  <c r="E82" i="1" s="1"/>
  <c r="D80" i="1"/>
  <c r="D82" i="1" s="1"/>
  <c r="F82" i="1" l="1"/>
  <c r="F67" i="1"/>
  <c r="E67" i="1"/>
  <c r="F42" i="2" l="1"/>
  <c r="F43" i="2"/>
  <c r="F41" i="2"/>
  <c r="C18" i="2" l="1"/>
  <c r="D18" i="2" s="1"/>
  <c r="F18" i="2"/>
  <c r="C31" i="2"/>
  <c r="D31" i="2" s="1"/>
  <c r="F31" i="2"/>
  <c r="C19" i="2"/>
  <c r="D19" i="2" s="1"/>
  <c r="F19" i="2"/>
  <c r="C23" i="2"/>
  <c r="D23" i="2" s="1"/>
  <c r="F23" i="2"/>
  <c r="F28" i="2"/>
  <c r="C28" i="2"/>
  <c r="D28" i="2" s="1"/>
  <c r="F33" i="2"/>
  <c r="C33" i="2"/>
  <c r="D33" i="2" s="1"/>
  <c r="F30" i="2"/>
  <c r="C30" i="2"/>
  <c r="D30" i="2" s="1"/>
  <c r="C35" i="2"/>
  <c r="D35" i="2" s="1"/>
  <c r="F35" i="2"/>
  <c r="C32" i="2"/>
  <c r="D32" i="2" s="1"/>
  <c r="F32" i="2"/>
  <c r="F17" i="2"/>
  <c r="C17" i="2"/>
  <c r="F20" i="2"/>
  <c r="C20" i="2"/>
  <c r="D20" i="2" s="1"/>
  <c r="F25" i="2"/>
  <c r="C25" i="2"/>
  <c r="D25" i="2" s="1"/>
  <c r="C22" i="2"/>
  <c r="D22" i="2" s="1"/>
  <c r="F22" i="2"/>
  <c r="F29" i="2"/>
  <c r="C29" i="2"/>
  <c r="D29" i="2" s="1"/>
  <c r="F21" i="2"/>
  <c r="C21" i="2"/>
  <c r="D21" i="2" s="1"/>
  <c r="F26" i="2"/>
  <c r="C26" i="2"/>
  <c r="D26" i="2" s="1"/>
  <c r="F34" i="2"/>
  <c r="C34" i="2"/>
  <c r="D34" i="2" s="1"/>
  <c r="C27" i="2"/>
  <c r="D27" i="2" s="1"/>
  <c r="F27" i="2"/>
  <c r="C37" i="2" l="1"/>
  <c r="D17" i="2"/>
  <c r="D37" i="2" s="1"/>
</calcChain>
</file>

<file path=xl/sharedStrings.xml><?xml version="1.0" encoding="utf-8"?>
<sst xmlns="http://schemas.openxmlformats.org/spreadsheetml/2006/main" count="179" uniqueCount="149">
  <si>
    <t>01a_Abstimmbr_Passerelle</t>
  </si>
  <si>
    <t>70-76</t>
  </si>
  <si>
    <t>01b_Begründung_Justif</t>
  </si>
  <si>
    <t>-----------------------------------------------------------------------</t>
  </si>
  <si>
    <t>[bitte wählen]</t>
  </si>
  <si>
    <t>Ja</t>
  </si>
  <si>
    <t>Nein</t>
  </si>
  <si>
    <t>Nicht relevant</t>
  </si>
  <si>
    <t>01a_Abstimmbrücke FIBU-BEBU auf Ist-Kostenbasis im Vollkostenverfahren</t>
  </si>
  <si>
    <t>in Anlehnung an REKOLE®</t>
  </si>
  <si>
    <t>Name Leistungserbringer (juristische Einheit)</t>
  </si>
  <si>
    <t>UID (CHE-xxx.xxx.xxx)</t>
  </si>
  <si>
    <t>Mehrere Standorte: ja/nein?</t>
  </si>
  <si>
    <t>BUR-Nummer (wenn 1 Standort)</t>
  </si>
  <si>
    <t>Datenjahr</t>
  </si>
  <si>
    <t>Version ITAR_K</t>
  </si>
  <si>
    <t>Version SwissDRG</t>
  </si>
  <si>
    <t>Prüfung durch Kanton am [TT.MM.JJJJ]</t>
  </si>
  <si>
    <t>Kontaktperson Kanton (E-Mail)</t>
  </si>
  <si>
    <t>Wichtig: Geben Sie Ihre Daten in den blauen Feldern ein.</t>
  </si>
  <si>
    <t>KTO</t>
  </si>
  <si>
    <t>AUFWANDS- BZW. ERTRAGSKONTEN</t>
  </si>
  <si>
    <t>FIBU</t>
  </si>
  <si>
    <t>ABGRENZUNG</t>
  </si>
  <si>
    <t>BEBU</t>
  </si>
  <si>
    <t>Abstimmungshilfe zu ITAR_K</t>
  </si>
  <si>
    <t>Erlöse aus med., pfleg. und therap. Leistungen
(s. Anm. [1] weiter unten)</t>
  </si>
  <si>
    <t>Erträge</t>
  </si>
  <si>
    <t>Ärztliche Einzelleistungen</t>
  </si>
  <si>
    <t>BeBu Zeitrechnung (Kostenarten)</t>
  </si>
  <si>
    <t xml:space="preserve">Übrige Spitaleinzelleistungen </t>
  </si>
  <si>
    <t>Übrige Erträge aus Leistungen an Patienten</t>
  </si>
  <si>
    <t>- Nebenbetriebe</t>
  </si>
  <si>
    <t>Finanzertrag</t>
  </si>
  <si>
    <t>+/- Überliegersaldo</t>
  </si>
  <si>
    <t xml:space="preserve">Bestandesänderungen </t>
  </si>
  <si>
    <t>+/- ∆ Storno/Refaktura Vorperiode</t>
  </si>
  <si>
    <t>Erträge aus Leistungen an Personal und Dritte</t>
  </si>
  <si>
    <t>= KTR-Summe</t>
  </si>
  <si>
    <t>Beiträge und Subventionen</t>
  </si>
  <si>
    <t>Summe KTR-Ausweis [3]</t>
  </si>
  <si>
    <t>Steuern</t>
  </si>
  <si>
    <t>Differenz</t>
  </si>
  <si>
    <t>Ausserordentlicher Ertrag</t>
  </si>
  <si>
    <t>Betriebsfremder Ertrag</t>
  </si>
  <si>
    <t>TOTAL ERTRÄGE</t>
  </si>
  <si>
    <t>Kosten</t>
  </si>
  <si>
    <t xml:space="preserve">Lohnaufwand </t>
  </si>
  <si>
    <t>Sozialversicherungsaufwand</t>
  </si>
  <si>
    <t>Arzthonorare, Spitalärzte</t>
  </si>
  <si>
    <t>- Nebenbetriebe [5]</t>
  </si>
  <si>
    <t>Arzthonorare, Belegärzte</t>
  </si>
  <si>
    <t>+/- Überliegersaldo [6]</t>
  </si>
  <si>
    <t>Übriger Personalaufwand</t>
  </si>
  <si>
    <t>Medizinischer Bedarf (exkl. Arzthonorare 4051/4052)</t>
  </si>
  <si>
    <t>Summe KTR-Ausweis [7]</t>
  </si>
  <si>
    <t>nicht sozialversicherungspflichtige Arzthonorare</t>
  </si>
  <si>
    <t>Lebensmittelaufwand</t>
  </si>
  <si>
    <t>Haushaltaufwand</t>
  </si>
  <si>
    <t>Unterhalt und Reparaturen</t>
  </si>
  <si>
    <t>Investitionen (&lt;VKL-Wert)</t>
  </si>
  <si>
    <t>Abschreibungen (gemäss VKL)</t>
  </si>
  <si>
    <t>Mietzinse (&lt;VKL-Wert)</t>
  </si>
  <si>
    <t>Übrige Mietzinse nach VKL (inkl. operatives Leasing)</t>
  </si>
  <si>
    <t>Kalkulatorische Verzinsung des Anlagevermögens (VKL)</t>
  </si>
  <si>
    <t>Anlagenutzungskosten (gem. VKL)</t>
  </si>
  <si>
    <t>Aufwand für Energie und Wasser</t>
  </si>
  <si>
    <t>Kreditzinsaufwand</t>
  </si>
  <si>
    <t>Darlehenszinsaufwand</t>
  </si>
  <si>
    <t>Hypothekarzinsaufwand (REK 05_006)</t>
  </si>
  <si>
    <t>Kalk. Verzinsung des Umlaufvermögens gem. REKOLE</t>
  </si>
  <si>
    <t>Übriger Zinsaufwand</t>
  </si>
  <si>
    <t>Verwaltungs- und Informatikaufwand</t>
  </si>
  <si>
    <t xml:space="preserve">Übriger patientenbezogener Aufwand </t>
  </si>
  <si>
    <t xml:space="preserve">Übriger nicht patientenbezogener Aufwand </t>
  </si>
  <si>
    <t>Ausserordentlicher Aufwand</t>
  </si>
  <si>
    <t>Betriebsfremder Aufwand</t>
  </si>
  <si>
    <t>Total Einzelkosten</t>
  </si>
  <si>
    <t>Total Gemeinkosten</t>
  </si>
  <si>
    <t>TOTAL KOSTEN (ANK VKL)</t>
  </si>
  <si>
    <t>ERGEBNIS (ANK VKL)</t>
  </si>
  <si>
    <t>Zusätzlicher Ausweis der ANK nach REKOLE</t>
  </si>
  <si>
    <t>Abschreibungen nach REKOLE</t>
  </si>
  <si>
    <t>Übrige Mietzinse nach REKOLE (inkl. operatives Leasing)</t>
  </si>
  <si>
    <t>Kalkulatorische Verzinsung des Anlagevermögens nach REKOLE</t>
  </si>
  <si>
    <t>TOTAL ANK REKOLE</t>
  </si>
  <si>
    <t xml:space="preserve">   davon Nebenbetriebe [8]</t>
  </si>
  <si>
    <t xml:space="preserve">   davon Überliegerkorrektur stationär Vorjahr [9]</t>
  </si>
  <si>
    <t xml:space="preserve">   davon Überliegerkorrektur stationär laufendes Jahr [10]</t>
  </si>
  <si>
    <t>TOTAL KOSTEN (ANK REKOLE)</t>
  </si>
  <si>
    <t>ERGEBNIS (ANK REKOLE)</t>
  </si>
  <si>
    <t>Anmerkungen:</t>
  </si>
  <si>
    <t xml:space="preserve">[1] Die Erlösminderungen aus Konto 609 werden im Konto 60 in Abzug gebracht und ausgewiesen.
</t>
  </si>
  <si>
    <t xml:space="preserve">[2] Hier sind die Werte aus ITAR_K, Tabellenblatt ITAR_K Gesamtansicht, Zelle E16 einzutragen.
</t>
  </si>
  <si>
    <t xml:space="preserve">[4] Hier sind die Werte aus ITAR_K, Tabellenblatt ITAR_K Gesamtansicht, Zelle E16 einzutragen.
</t>
  </si>
  <si>
    <t>[5] Hier sind die Werte aus ITAR_K, Tabellenblatt ITAR_K Gesamtansicht, Zelle F19 einzutragen.</t>
  </si>
  <si>
    <t>[8] Wert bitte mit positivem Vorzeichen erfassen.</t>
  </si>
  <si>
    <t>[9] Wert bitte mit positivem Vorzeichen erfassen.</t>
  </si>
  <si>
    <t>[10] Wert bitte mit negativem Vorzeichen erfassen.</t>
  </si>
  <si>
    <t>01b_Begründung sachlicher Abgrenzungen FIBU-BEBU</t>
  </si>
  <si>
    <t>Beschreibung</t>
  </si>
  <si>
    <t>Sachl. Abgrenzung</t>
  </si>
  <si>
    <t>Begründet</t>
  </si>
  <si>
    <t>Unbegründet</t>
  </si>
  <si>
    <t>30-39 Personalaufwand exkl. Honorare</t>
  </si>
  <si>
    <t>38 Honorare (sozialversicherungspflichtig)</t>
  </si>
  <si>
    <t>40 Medizinischer Bedarf</t>
  </si>
  <si>
    <t>41-49 Sachaufwand exkl. Anlagenutzungskosten</t>
  </si>
  <si>
    <t>44 Anlagenutzungskosten (VKL)</t>
  </si>
  <si>
    <t>46 Zinsaufwand</t>
  </si>
  <si>
    <t>7 a.o. Aufwand</t>
  </si>
  <si>
    <t>60 Erträge aus med., pfl. und therap. Leistungen</t>
  </si>
  <si>
    <t>61 Ärztliche Einzelleistungen</t>
  </si>
  <si>
    <t xml:space="preserve">62 Übrige Spitaleinzelleistungen </t>
  </si>
  <si>
    <t>65 Übrige Erträge aus Leistungen an Patienten</t>
  </si>
  <si>
    <t>66 Finanzertrag</t>
  </si>
  <si>
    <t>67 Bestandesänderungen</t>
  </si>
  <si>
    <t>68 Erträge aus Leistungen an Personal und Dritte</t>
  </si>
  <si>
    <t>69 Beiträge und Subventionen</t>
  </si>
  <si>
    <t>77 Steuern</t>
  </si>
  <si>
    <t>78 Ausserordentlicher Ertrag</t>
  </si>
  <si>
    <t>79 Betriebsfremder Ertrag</t>
  </si>
  <si>
    <t>Total</t>
  </si>
  <si>
    <t>Kostenartengruppe</t>
  </si>
  <si>
    <t>Abgrenzungs-
betrag</t>
  </si>
  <si>
    <t>Begründung</t>
  </si>
  <si>
    <t>Kalkulatorischer Zins auf dem Umlaufvermögen nach REKOLE (Kto. 468)</t>
  </si>
  <si>
    <t>Kalkulatorischer Zins auf dem Anlagevermögen nach VKL (Kto. 448)</t>
  </si>
  <si>
    <t>Abgrenzung tatsächlicher Zinsaufwand</t>
  </si>
  <si>
    <t/>
  </si>
  <si>
    <t>TARPSY 3.0 Abrechnungsversion (2021/2021)</t>
  </si>
  <si>
    <t>- Erlöse 68 als Kostenminderung [2]</t>
  </si>
  <si>
    <t>- Erlöse 68 als Kostenminderung [4]</t>
  </si>
  <si>
    <t>[3] Hier sind die Werte aus ITAR_K, Tabellenblatt KTR-Ausweis Gesamtansicht, Zelle DE21 einzutragen.</t>
  </si>
  <si>
    <t>[7] Hier sind die Werte aus ITAR_K, Tabellenblatt KTR-Ausweis Gesamtansicht, Zelle DE80 einzutragen.</t>
  </si>
  <si>
    <t>[6] Hier ist die Summe aus ITAR_K, Tabellenblatt ITAR_K Gesamtansicht, Zellen G19+H19 einzutragen.</t>
  </si>
  <si>
    <t>ITAR_K V13.0</t>
  </si>
  <si>
    <t>ITAR_K V12.0</t>
  </si>
  <si>
    <t>SwissDRG 11.0 Abrechnungsversion (2022/2022)</t>
  </si>
  <si>
    <t>SwissDRG 10.0 Abrechnungsversion (2021/2021)</t>
  </si>
  <si>
    <t>TARPSY 4.0 Abrechnungsversion (2022/2022)</t>
  </si>
  <si>
    <t>Version ST Reha Grouper</t>
  </si>
  <si>
    <t>Version TARPSY Grouper</t>
  </si>
  <si>
    <t>ST Reha 1.0 Abrechnungsversion (2022/2022)</t>
  </si>
  <si>
    <t>ITAR_K V14.0</t>
  </si>
  <si>
    <t>SwissDRG 12.0 Abrechnungsversion (2023/2023)</t>
  </si>
  <si>
    <t>TARPSY 4.0 Abrechnungsversion 2 (2023/2023)</t>
  </si>
  <si>
    <t>ST Reha 1.0 Abrechnungsversion 2 (2023/2023)</t>
  </si>
  <si>
    <t>Version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</si>
</sst>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B0F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10"/>
      <color theme="3"/>
      <name val="Arial"/>
      <family val="2"/>
    </font>
    <font>
      <sz val="11"/>
      <color indexed="8"/>
      <name val="Calibri"/>
      <family val="2"/>
    </font>
    <font>
      <b/>
      <sz val="10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3E3E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E6FA"/>
        <bgColor indexed="55"/>
      </patternFill>
    </fill>
    <fill>
      <patternFill patternType="solid">
        <fgColor rgb="FFE6F7FD"/>
        <bgColor indexed="64"/>
      </patternFill>
    </fill>
    <fill>
      <patternFill patternType="solid">
        <fgColor rgb="FFB1E6FA"/>
        <bgColor indexed="64"/>
      </patternFill>
    </fill>
    <fill>
      <patternFill patternType="solid">
        <fgColor rgb="FFFEFAB1"/>
        <bgColor indexed="64"/>
      </patternFill>
    </fill>
    <fill>
      <patternFill patternType="solid">
        <fgColor rgb="FFFFFDCA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2" borderId="1" applyNumberFormat="0" applyFont="0" applyAlignment="0" applyProtection="0"/>
    <xf numFmtId="0" fontId="8" fillId="0" borderId="0"/>
  </cellStyleXfs>
  <cellXfs count="251">
    <xf numFmtId="0" fontId="0" fillId="0" borderId="0" xfId="0"/>
    <xf numFmtId="0" fontId="2" fillId="0" borderId="2" xfId="2" applyFont="1" applyBorder="1"/>
    <xf numFmtId="0" fontId="1" fillId="0" borderId="2" xfId="2" applyBorder="1"/>
    <xf numFmtId="0" fontId="3" fillId="0" borderId="3" xfId="0" applyFont="1" applyBorder="1" applyAlignment="1">
      <alignment horizontal="right" vertical="center"/>
    </xf>
    <xf numFmtId="0" fontId="1" fillId="0" borderId="0" xfId="2" applyProtection="1">
      <protection locked="0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5" xfId="2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0" xfId="2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9" xfId="2" applyBorder="1" applyAlignment="1">
      <alignment vertical="center"/>
    </xf>
    <xf numFmtId="0" fontId="0" fillId="0" borderId="13" xfId="0" applyBorder="1"/>
    <xf numFmtId="0" fontId="1" fillId="0" borderId="14" xfId="2" applyBorder="1" applyAlignment="1">
      <alignment vertical="center"/>
    </xf>
    <xf numFmtId="0" fontId="1" fillId="0" borderId="2" xfId="2" applyBorder="1" applyAlignment="1">
      <alignment vertical="center"/>
    </xf>
    <xf numFmtId="0" fontId="1" fillId="0" borderId="3" xfId="2" applyBorder="1" applyAlignment="1">
      <alignment vertical="center"/>
    </xf>
    <xf numFmtId="0" fontId="1" fillId="0" borderId="3" xfId="2" applyBorder="1"/>
    <xf numFmtId="0" fontId="1" fillId="0" borderId="14" xfId="2" applyBorder="1"/>
    <xf numFmtId="0" fontId="0" fillId="0" borderId="13" xfId="0" applyBorder="1" applyAlignment="1">
      <alignment horizontal="left"/>
    </xf>
    <xf numFmtId="164" fontId="0" fillId="0" borderId="13" xfId="0" applyNumberFormat="1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4" borderId="0" xfId="2" applyFill="1"/>
    <xf numFmtId="0" fontId="10" fillId="4" borderId="0" xfId="2" applyFont="1" applyFill="1"/>
    <xf numFmtId="0" fontId="11" fillId="4" borderId="0" xfId="2" applyFont="1" applyFill="1"/>
    <xf numFmtId="0" fontId="1" fillId="4" borderId="0" xfId="2" applyFill="1" applyProtection="1">
      <protection locked="0"/>
    </xf>
    <xf numFmtId="0" fontId="9" fillId="5" borderId="18" xfId="2" applyFont="1" applyFill="1" applyBorder="1" applyAlignment="1">
      <alignment horizontal="left" vertical="center"/>
    </xf>
    <xf numFmtId="0" fontId="9" fillId="5" borderId="19" xfId="2" applyFont="1" applyFill="1" applyBorder="1" applyAlignment="1">
      <alignment horizontal="left" vertical="center" wrapText="1"/>
    </xf>
    <xf numFmtId="0" fontId="9" fillId="5" borderId="19" xfId="2" applyFont="1" applyFill="1" applyBorder="1" applyAlignment="1">
      <alignment horizontal="center" vertical="center" wrapText="1"/>
    </xf>
    <xf numFmtId="0" fontId="9" fillId="5" borderId="20" xfId="2" applyFont="1" applyFill="1" applyBorder="1" applyAlignment="1">
      <alignment horizontal="center" vertical="center" wrapText="1"/>
    </xf>
    <xf numFmtId="0" fontId="9" fillId="4" borderId="0" xfId="2" applyFont="1" applyFill="1"/>
    <xf numFmtId="0" fontId="9" fillId="4" borderId="0" xfId="2" applyFont="1" applyFill="1" applyProtection="1">
      <protection locked="0"/>
    </xf>
    <xf numFmtId="0" fontId="12" fillId="4" borderId="0" xfId="2" applyFont="1" applyFill="1" applyAlignment="1">
      <alignment horizontal="center" vertical="center"/>
    </xf>
    <xf numFmtId="0" fontId="12" fillId="4" borderId="0" xfId="2" applyFont="1" applyFill="1" applyAlignment="1">
      <alignment horizontal="center" vertical="center" wrapText="1"/>
    </xf>
    <xf numFmtId="0" fontId="13" fillId="4" borderId="0" xfId="2" applyFont="1" applyFill="1" applyAlignment="1">
      <alignment horizontal="center" vertical="center" wrapText="1"/>
    </xf>
    <xf numFmtId="0" fontId="1" fillId="4" borderId="22" xfId="2" applyFill="1" applyBorder="1" applyAlignment="1">
      <alignment horizontal="left" vertical="top"/>
    </xf>
    <xf numFmtId="0" fontId="1" fillId="4" borderId="23" xfId="2" applyFill="1" applyBorder="1" applyAlignment="1">
      <alignment vertical="center" wrapText="1"/>
    </xf>
    <xf numFmtId="3" fontId="1" fillId="6" borderId="23" xfId="1" applyNumberFormat="1" applyFont="1" applyFill="1" applyBorder="1" applyAlignment="1" applyProtection="1">
      <alignment horizontal="right" vertical="center"/>
      <protection locked="0"/>
    </xf>
    <xf numFmtId="3" fontId="1" fillId="7" borderId="23" xfId="1" applyNumberFormat="1" applyFont="1" applyFill="1" applyBorder="1" applyAlignment="1" applyProtection="1">
      <alignment horizontal="right" vertical="center"/>
      <protection locked="0"/>
    </xf>
    <xf numFmtId="165" fontId="1" fillId="3" borderId="24" xfId="1" applyNumberFormat="1" applyFont="1" applyFill="1" applyBorder="1" applyAlignment="1" applyProtection="1">
      <alignment horizontal="center" vertical="center" wrapText="1"/>
    </xf>
    <xf numFmtId="0" fontId="9" fillId="4" borderId="0" xfId="2" applyFont="1" applyFill="1" applyAlignment="1">
      <alignment vertical="center"/>
    </xf>
    <xf numFmtId="0" fontId="1" fillId="4" borderId="0" xfId="2" applyFill="1" applyAlignment="1">
      <alignment vertical="center"/>
    </xf>
    <xf numFmtId="0" fontId="1" fillId="4" borderId="25" xfId="2" applyFill="1" applyBorder="1" applyAlignment="1">
      <alignment horizontal="left" vertical="center"/>
    </xf>
    <xf numFmtId="0" fontId="1" fillId="4" borderId="26" xfId="2" applyFill="1" applyBorder="1" applyAlignment="1">
      <alignment vertical="center"/>
    </xf>
    <xf numFmtId="3" fontId="1" fillId="6" borderId="26" xfId="1" applyNumberFormat="1" applyFont="1" applyFill="1" applyBorder="1" applyAlignment="1" applyProtection="1">
      <alignment horizontal="right" vertical="center" wrapText="1"/>
      <protection locked="0"/>
    </xf>
    <xf numFmtId="3" fontId="0" fillId="7" borderId="26" xfId="1" applyNumberFormat="1" applyFont="1" applyFill="1" applyBorder="1" applyAlignment="1" applyProtection="1">
      <alignment horizontal="right" vertical="center"/>
      <protection locked="0"/>
    </xf>
    <xf numFmtId="165" fontId="1" fillId="3" borderId="27" xfId="1" applyNumberFormat="1" applyFont="1" applyFill="1" applyBorder="1" applyAlignment="1" applyProtection="1">
      <alignment horizontal="center" vertical="center" wrapText="1"/>
    </xf>
    <xf numFmtId="0" fontId="1" fillId="4" borderId="28" xfId="2" applyFill="1" applyBorder="1" applyAlignment="1">
      <alignment vertical="center"/>
    </xf>
    <xf numFmtId="0" fontId="1" fillId="4" borderId="29" xfId="2" applyFill="1" applyBorder="1" applyAlignment="1">
      <alignment vertical="center"/>
    </xf>
    <xf numFmtId="165" fontId="1" fillId="3" borderId="24" xfId="1" applyNumberFormat="1" applyFont="1" applyFill="1" applyBorder="1" applyAlignment="1" applyProtection="1">
      <alignment horizontal="right" vertical="center"/>
    </xf>
    <xf numFmtId="3" fontId="0" fillId="6" borderId="26" xfId="1" applyNumberFormat="1" applyFont="1" applyFill="1" applyBorder="1" applyAlignment="1" applyProtection="1">
      <alignment horizontal="right" vertical="center" wrapText="1"/>
      <protection locked="0"/>
    </xf>
    <xf numFmtId="3" fontId="1" fillId="7" borderId="26" xfId="1" applyNumberFormat="1" applyFont="1" applyFill="1" applyBorder="1" applyAlignment="1" applyProtection="1">
      <alignment horizontal="right" vertical="center"/>
      <protection locked="0"/>
    </xf>
    <xf numFmtId="0" fontId="1" fillId="4" borderId="30" xfId="2" quotePrefix="1" applyFill="1" applyBorder="1" applyAlignment="1">
      <alignment vertical="center"/>
    </xf>
    <xf numFmtId="0" fontId="1" fillId="4" borderId="11" xfId="2" applyFill="1" applyBorder="1" applyAlignment="1">
      <alignment vertical="center"/>
    </xf>
    <xf numFmtId="165" fontId="1" fillId="8" borderId="27" xfId="2" applyNumberFormat="1" applyFill="1" applyBorder="1" applyAlignment="1" applyProtection="1">
      <alignment horizontal="right" vertical="center"/>
      <protection locked="0"/>
    </xf>
    <xf numFmtId="0" fontId="1" fillId="4" borderId="26" xfId="2" applyFill="1" applyBorder="1" applyAlignment="1">
      <alignment vertical="center" wrapText="1"/>
    </xf>
    <xf numFmtId="165" fontId="1" fillId="7" borderId="31" xfId="2" applyNumberFormat="1" applyFill="1" applyBorder="1" applyAlignment="1" applyProtection="1">
      <alignment horizontal="right" vertical="center"/>
      <protection locked="0"/>
    </xf>
    <xf numFmtId="0" fontId="1" fillId="4" borderId="32" xfId="2" quotePrefix="1" applyFill="1" applyBorder="1" applyAlignment="1">
      <alignment vertical="center"/>
    </xf>
    <xf numFmtId="0" fontId="1" fillId="4" borderId="33" xfId="2" applyFill="1" applyBorder="1" applyAlignment="1">
      <alignment vertical="center"/>
    </xf>
    <xf numFmtId="165" fontId="1" fillId="7" borderId="34" xfId="2" applyNumberFormat="1" applyFill="1" applyBorder="1" applyAlignment="1" applyProtection="1">
      <alignment horizontal="right" vertical="center"/>
      <protection locked="0"/>
    </xf>
    <xf numFmtId="0" fontId="1" fillId="4" borderId="28" xfId="2" quotePrefix="1" applyFill="1" applyBorder="1" applyAlignment="1">
      <alignment vertical="center"/>
    </xf>
    <xf numFmtId="165" fontId="1" fillId="3" borderId="24" xfId="2" applyNumberFormat="1" applyFill="1" applyBorder="1" applyAlignment="1">
      <alignment horizontal="right" vertical="center"/>
    </xf>
    <xf numFmtId="0" fontId="1" fillId="4" borderId="32" xfId="2" applyFill="1" applyBorder="1" applyAlignment="1">
      <alignment vertical="center"/>
    </xf>
    <xf numFmtId="165" fontId="1" fillId="8" borderId="34" xfId="2" applyNumberFormat="1" applyFill="1" applyBorder="1" applyAlignment="1" applyProtection="1">
      <alignment horizontal="right" vertical="center"/>
      <protection locked="0"/>
    </xf>
    <xf numFmtId="0" fontId="1" fillId="4" borderId="35" xfId="2" applyFill="1" applyBorder="1" applyAlignment="1">
      <alignment vertical="center"/>
    </xf>
    <xf numFmtId="0" fontId="1" fillId="4" borderId="36" xfId="2" applyFill="1" applyBorder="1" applyAlignment="1">
      <alignment vertical="center"/>
    </xf>
    <xf numFmtId="165" fontId="1" fillId="3" borderId="37" xfId="2" applyNumberFormat="1" applyFill="1" applyBorder="1" applyAlignment="1">
      <alignment horizontal="right" vertical="center"/>
    </xf>
    <xf numFmtId="165" fontId="1" fillId="3" borderId="26" xfId="1" applyNumberFormat="1" applyFont="1" applyFill="1" applyBorder="1" applyAlignment="1" applyProtection="1">
      <alignment horizontal="center" vertical="center"/>
    </xf>
    <xf numFmtId="3" fontId="1" fillId="3" borderId="27" xfId="1" applyNumberFormat="1" applyFont="1" applyFill="1" applyBorder="1" applyAlignment="1" applyProtection="1">
      <alignment horizontal="right" vertical="center" wrapText="1"/>
    </xf>
    <xf numFmtId="0" fontId="1" fillId="4" borderId="0" xfId="2" applyFill="1" applyAlignment="1">
      <alignment horizontal="right" vertical="center"/>
    </xf>
    <xf numFmtId="0" fontId="1" fillId="4" borderId="38" xfId="2" applyFill="1" applyBorder="1" applyAlignment="1">
      <alignment horizontal="left" vertical="center"/>
    </xf>
    <xf numFmtId="0" fontId="1" fillId="4" borderId="39" xfId="2" applyFill="1" applyBorder="1" applyAlignment="1">
      <alignment vertical="center"/>
    </xf>
    <xf numFmtId="3" fontId="1" fillId="6" borderId="39" xfId="1" applyNumberFormat="1" applyFont="1" applyFill="1" applyBorder="1" applyAlignment="1" applyProtection="1">
      <alignment horizontal="right" vertical="center" wrapText="1"/>
      <protection locked="0"/>
    </xf>
    <xf numFmtId="165" fontId="1" fillId="3" borderId="33" xfId="1" applyNumberFormat="1" applyFont="1" applyFill="1" applyBorder="1" applyAlignment="1" applyProtection="1">
      <alignment horizontal="center" vertical="center"/>
    </xf>
    <xf numFmtId="3" fontId="1" fillId="3" borderId="34" xfId="1" applyNumberFormat="1" applyFont="1" applyFill="1" applyBorder="1" applyAlignment="1" applyProtection="1">
      <alignment horizontal="right" vertical="center" wrapText="1"/>
    </xf>
    <xf numFmtId="49" fontId="1" fillId="4" borderId="0" xfId="2" applyNumberFormat="1" applyFill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horizontal="center" vertical="center"/>
    </xf>
    <xf numFmtId="0" fontId="1" fillId="0" borderId="0" xfId="2"/>
    <xf numFmtId="0" fontId="9" fillId="4" borderId="0" xfId="2" applyFont="1" applyFill="1" applyAlignment="1">
      <alignment horizontal="right" vertical="center"/>
    </xf>
    <xf numFmtId="0" fontId="9" fillId="5" borderId="21" xfId="2" applyFont="1" applyFill="1" applyBorder="1" applyAlignment="1">
      <alignment horizontal="left" vertical="center"/>
    </xf>
    <xf numFmtId="165" fontId="9" fillId="3" borderId="19" xfId="1" applyNumberFormat="1" applyFont="1" applyFill="1" applyBorder="1" applyAlignment="1" applyProtection="1">
      <alignment horizontal="center" vertical="center"/>
    </xf>
    <xf numFmtId="165" fontId="9" fillId="3" borderId="40" xfId="1" applyNumberFormat="1" applyFont="1" applyFill="1" applyBorder="1" applyAlignment="1" applyProtection="1">
      <alignment horizontal="center" vertical="center"/>
    </xf>
    <xf numFmtId="0" fontId="1" fillId="4" borderId="0" xfId="2" applyFill="1" applyAlignment="1">
      <alignment horizontal="center" vertical="center"/>
    </xf>
    <xf numFmtId="0" fontId="1" fillId="0" borderId="22" xfId="2" applyBorder="1" applyAlignment="1">
      <alignment horizontal="left" vertical="center"/>
    </xf>
    <xf numFmtId="0" fontId="1" fillId="4" borderId="23" xfId="2" applyFill="1" applyBorder="1" applyAlignment="1">
      <alignment horizontal="left" vertical="center" wrapText="1"/>
    </xf>
    <xf numFmtId="165" fontId="1" fillId="6" borderId="23" xfId="1" applyNumberFormat="1" applyFont="1" applyFill="1" applyBorder="1" applyAlignment="1" applyProtection="1">
      <alignment horizontal="center" vertical="center" wrapText="1"/>
      <protection locked="0"/>
    </xf>
    <xf numFmtId="165" fontId="1" fillId="7" borderId="23" xfId="1" applyNumberFormat="1" applyFont="1" applyFill="1" applyBorder="1" applyAlignment="1" applyProtection="1">
      <alignment horizontal="center" vertical="center"/>
      <protection locked="0"/>
    </xf>
    <xf numFmtId="0" fontId="1" fillId="0" borderId="25" xfId="2" applyBorder="1" applyAlignment="1">
      <alignment horizontal="left" vertical="center"/>
    </xf>
    <xf numFmtId="0" fontId="1" fillId="4" borderId="26" xfId="2" applyFill="1" applyBorder="1" applyAlignment="1">
      <alignment horizontal="left" vertical="center" wrapText="1"/>
    </xf>
    <xf numFmtId="165" fontId="1" fillId="6" borderId="26" xfId="1" applyNumberFormat="1" applyFont="1" applyFill="1" applyBorder="1" applyAlignment="1" applyProtection="1">
      <alignment horizontal="center" vertical="center" wrapText="1"/>
      <protection locked="0"/>
    </xf>
    <xf numFmtId="165" fontId="1" fillId="7" borderId="26" xfId="1" applyNumberFormat="1" applyFont="1" applyFill="1" applyBorder="1" applyAlignment="1" applyProtection="1">
      <alignment horizontal="center" vertical="center"/>
      <protection locked="0"/>
    </xf>
    <xf numFmtId="0" fontId="1" fillId="0" borderId="11" xfId="2" applyBorder="1" applyAlignment="1">
      <alignment vertical="center"/>
    </xf>
    <xf numFmtId="0" fontId="10" fillId="4" borderId="0" xfId="2" applyFont="1" applyFill="1" applyProtection="1">
      <protection locked="0"/>
    </xf>
    <xf numFmtId="0" fontId="1" fillId="4" borderId="41" xfId="2" quotePrefix="1" applyFill="1" applyBorder="1" applyAlignment="1">
      <alignment vertical="center"/>
    </xf>
    <xf numFmtId="0" fontId="1" fillId="4" borderId="42" xfId="2" applyFill="1" applyBorder="1" applyAlignment="1">
      <alignment vertical="center"/>
    </xf>
    <xf numFmtId="0" fontId="1" fillId="0" borderId="26" xfId="2" applyBorder="1" applyAlignment="1">
      <alignment horizontal="left" vertical="center"/>
    </xf>
    <xf numFmtId="0" fontId="1" fillId="9" borderId="25" xfId="2" applyFill="1" applyBorder="1" applyAlignment="1">
      <alignment horizontal="left" vertical="center"/>
    </xf>
    <xf numFmtId="0" fontId="1" fillId="10" borderId="26" xfId="2" applyFill="1" applyBorder="1" applyAlignment="1">
      <alignment horizontal="left" vertical="center"/>
    </xf>
    <xf numFmtId="0" fontId="10" fillId="0" borderId="0" xfId="2" applyFont="1" applyProtection="1">
      <protection locked="0"/>
    </xf>
    <xf numFmtId="165" fontId="1" fillId="3" borderId="26" xfId="2" applyNumberFormat="1" applyFill="1" applyBorder="1" applyAlignment="1">
      <alignment horizontal="center" vertical="center"/>
    </xf>
    <xf numFmtId="165" fontId="1" fillId="8" borderId="26" xfId="1" applyNumberFormat="1" applyFont="1" applyFill="1" applyBorder="1" applyAlignment="1" applyProtection="1">
      <alignment horizontal="center" vertical="center"/>
      <protection locked="0"/>
    </xf>
    <xf numFmtId="0" fontId="1" fillId="10" borderId="0" xfId="2" applyFill="1"/>
    <xf numFmtId="0" fontId="1" fillId="9" borderId="0" xfId="2" applyFill="1"/>
    <xf numFmtId="165" fontId="1" fillId="3" borderId="0" xfId="2" applyNumberFormat="1" applyFill="1"/>
    <xf numFmtId="165" fontId="1" fillId="6" borderId="26" xfId="1" applyNumberFormat="1" applyFont="1" applyFill="1" applyBorder="1" applyAlignment="1" applyProtection="1">
      <alignment horizontal="center" vertical="center"/>
      <protection locked="0"/>
    </xf>
    <xf numFmtId="0" fontId="1" fillId="4" borderId="26" xfId="2" applyFill="1" applyBorder="1" applyAlignment="1">
      <alignment horizontal="left" vertical="center"/>
    </xf>
    <xf numFmtId="1" fontId="1" fillId="0" borderId="25" xfId="2" applyNumberFormat="1" applyBorder="1" applyAlignment="1">
      <alignment horizontal="left" vertical="center"/>
    </xf>
    <xf numFmtId="0" fontId="1" fillId="4" borderId="0" xfId="2" applyFill="1" applyAlignment="1">
      <alignment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1" fillId="0" borderId="43" xfId="2" applyBorder="1"/>
    <xf numFmtId="43" fontId="1" fillId="7" borderId="26" xfId="1" applyFont="1" applyFill="1" applyBorder="1" applyAlignment="1" applyProtection="1">
      <alignment horizontal="left" vertical="center"/>
      <protection locked="0"/>
    </xf>
    <xf numFmtId="165" fontId="1" fillId="6" borderId="39" xfId="1" applyNumberFormat="1" applyFont="1" applyFill="1" applyBorder="1" applyAlignment="1" applyProtection="1">
      <alignment horizontal="center" vertical="center"/>
      <protection locked="0"/>
    </xf>
    <xf numFmtId="165" fontId="1" fillId="3" borderId="39" xfId="1" applyNumberFormat="1" applyFont="1" applyFill="1" applyBorder="1" applyAlignment="1" applyProtection="1">
      <alignment horizontal="center" vertical="center"/>
    </xf>
    <xf numFmtId="165" fontId="1" fillId="3" borderId="34" xfId="1" applyNumberFormat="1" applyFont="1" applyFill="1" applyBorder="1" applyAlignment="1" applyProtection="1">
      <alignment horizontal="center" vertical="center" wrapText="1"/>
    </xf>
    <xf numFmtId="49" fontId="1" fillId="0" borderId="0" xfId="2" applyNumberFormat="1" applyAlignment="1">
      <alignment horizontal="left" vertical="center"/>
    </xf>
    <xf numFmtId="165" fontId="1" fillId="0" borderId="0" xfId="2" applyNumberFormat="1" applyAlignment="1">
      <alignment horizontal="center" vertical="center"/>
    </xf>
    <xf numFmtId="165" fontId="1" fillId="0" borderId="0" xfId="1" applyNumberFormat="1" applyFont="1" applyFill="1" applyBorder="1" applyAlignment="1" applyProtection="1">
      <alignment horizontal="center" vertical="center"/>
    </xf>
    <xf numFmtId="165" fontId="1" fillId="3" borderId="23" xfId="1" applyNumberFormat="1" applyFont="1" applyFill="1" applyBorder="1" applyAlignment="1" applyProtection="1">
      <alignment horizontal="center" vertical="center"/>
    </xf>
    <xf numFmtId="49" fontId="1" fillId="0" borderId="44" xfId="2" applyNumberFormat="1" applyBorder="1" applyAlignment="1">
      <alignment horizontal="left" vertical="center"/>
    </xf>
    <xf numFmtId="0" fontId="1" fillId="0" borderId="44" xfId="2" applyBorder="1" applyAlignment="1">
      <alignment horizontal="left" vertical="center"/>
    </xf>
    <xf numFmtId="165" fontId="1" fillId="0" borderId="44" xfId="2" applyNumberFormat="1" applyBorder="1" applyAlignment="1">
      <alignment horizontal="center" vertical="center"/>
    </xf>
    <xf numFmtId="165" fontId="1" fillId="0" borderId="44" xfId="1" applyNumberFormat="1" applyFont="1" applyFill="1" applyBorder="1" applyAlignment="1" applyProtection="1">
      <alignment horizontal="center" vertical="center"/>
    </xf>
    <xf numFmtId="165" fontId="9" fillId="3" borderId="20" xfId="1" applyNumberFormat="1" applyFont="1" applyFill="1" applyBorder="1" applyAlignment="1" applyProtection="1">
      <alignment horizontal="center" vertical="center"/>
    </xf>
    <xf numFmtId="0" fontId="1" fillId="0" borderId="45" xfId="2" applyBorder="1" applyAlignment="1">
      <alignment vertical="center"/>
    </xf>
    <xf numFmtId="0" fontId="1" fillId="0" borderId="21" xfId="2" applyBorder="1" applyAlignment="1">
      <alignment vertical="center"/>
    </xf>
    <xf numFmtId="0" fontId="1" fillId="0" borderId="46" xfId="2" applyBorder="1" applyAlignment="1">
      <alignment vertical="center"/>
    </xf>
    <xf numFmtId="0" fontId="9" fillId="4" borderId="0" xfId="3" applyFont="1" applyFill="1" applyAlignment="1">
      <alignment vertical="center"/>
    </xf>
    <xf numFmtId="0" fontId="1" fillId="4" borderId="0" xfId="3" applyFill="1" applyAlignment="1">
      <alignment vertical="center"/>
    </xf>
    <xf numFmtId="0" fontId="1" fillId="0" borderId="22" xfId="3" applyBorder="1" applyAlignment="1">
      <alignment horizontal="left" vertical="center"/>
    </xf>
    <xf numFmtId="0" fontId="1" fillId="0" borderId="23" xfId="3" applyBorder="1" applyAlignment="1">
      <alignment horizontal="left" vertical="center"/>
    </xf>
    <xf numFmtId="165" fontId="1" fillId="6" borderId="23" xfId="4" applyNumberFormat="1" applyFont="1" applyFill="1" applyBorder="1" applyAlignment="1" applyProtection="1">
      <alignment horizontal="center" vertical="center" wrapText="1"/>
      <protection locked="0"/>
    </xf>
    <xf numFmtId="165" fontId="1" fillId="7" borderId="23" xfId="4" applyNumberFormat="1" applyFont="1" applyFill="1" applyBorder="1" applyAlignment="1" applyProtection="1">
      <alignment horizontal="center" vertical="center"/>
      <protection locked="0"/>
    </xf>
    <xf numFmtId="165" fontId="1" fillId="3" borderId="24" xfId="4" applyNumberFormat="1" applyFont="1" applyFill="1" applyBorder="1" applyAlignment="1" applyProtection="1">
      <alignment horizontal="center" vertical="center" wrapText="1"/>
    </xf>
    <xf numFmtId="0" fontId="1" fillId="0" borderId="25" xfId="3" applyBorder="1" applyAlignment="1">
      <alignment horizontal="left" vertical="center"/>
    </xf>
    <xf numFmtId="0" fontId="1" fillId="0" borderId="26" xfId="3" applyBorder="1" applyAlignment="1">
      <alignment horizontal="left" vertical="center"/>
    </xf>
    <xf numFmtId="165" fontId="1" fillId="6" borderId="26" xfId="4" applyNumberFormat="1" applyFont="1" applyFill="1" applyBorder="1" applyAlignment="1" applyProtection="1">
      <alignment horizontal="center" vertical="center" wrapText="1"/>
      <protection locked="0"/>
    </xf>
    <xf numFmtId="165" fontId="1" fillId="7" borderId="26" xfId="4" applyNumberFormat="1" applyFont="1" applyFill="1" applyBorder="1" applyAlignment="1" applyProtection="1">
      <alignment horizontal="center" vertical="center"/>
      <protection locked="0"/>
    </xf>
    <xf numFmtId="165" fontId="1" fillId="3" borderId="27" xfId="4" applyNumberFormat="1" applyFont="1" applyFill="1" applyBorder="1" applyAlignment="1" applyProtection="1">
      <alignment horizontal="center" vertical="center" wrapText="1"/>
    </xf>
    <xf numFmtId="0" fontId="1" fillId="0" borderId="38" xfId="3" applyBorder="1" applyAlignment="1">
      <alignment horizontal="left" vertical="center"/>
    </xf>
    <xf numFmtId="0" fontId="1" fillId="0" borderId="39" xfId="3" applyBorder="1" applyAlignment="1">
      <alignment horizontal="left" vertical="center" wrapText="1"/>
    </xf>
    <xf numFmtId="165" fontId="1" fillId="3" borderId="39" xfId="3" applyNumberFormat="1" applyFill="1" applyBorder="1" applyAlignment="1">
      <alignment horizontal="center" vertical="center"/>
    </xf>
    <xf numFmtId="165" fontId="1" fillId="8" borderId="39" xfId="4" applyNumberFormat="1" applyFont="1" applyFill="1" applyBorder="1" applyAlignment="1" applyProtection="1">
      <alignment horizontal="center" vertical="center"/>
      <protection locked="0"/>
    </xf>
    <xf numFmtId="165" fontId="1" fillId="3" borderId="34" xfId="4" applyNumberFormat="1" applyFont="1" applyFill="1" applyBorder="1" applyAlignment="1" applyProtection="1">
      <alignment horizontal="center" vertical="center" wrapText="1"/>
    </xf>
    <xf numFmtId="0" fontId="1" fillId="5" borderId="0" xfId="3" applyFill="1" applyAlignment="1">
      <alignment vertical="center"/>
    </xf>
    <xf numFmtId="0" fontId="1" fillId="5" borderId="0" xfId="2" applyFill="1"/>
    <xf numFmtId="165" fontId="9" fillId="3" borderId="47" xfId="1" applyNumberFormat="1" applyFont="1" applyFill="1" applyBorder="1" applyAlignment="1" applyProtection="1">
      <alignment horizontal="center" vertical="center"/>
    </xf>
    <xf numFmtId="165" fontId="9" fillId="3" borderId="21" xfId="1" applyNumberFormat="1" applyFont="1" applyFill="1" applyBorder="1" applyAlignment="1" applyProtection="1">
      <alignment horizontal="center" vertical="center"/>
    </xf>
    <xf numFmtId="0" fontId="1" fillId="0" borderId="0" xfId="3" applyAlignment="1">
      <alignment horizontal="left" vertical="center"/>
    </xf>
    <xf numFmtId="0" fontId="1" fillId="5" borderId="0" xfId="3" applyFill="1" applyAlignment="1">
      <alignment horizontal="left" vertical="center" wrapText="1"/>
    </xf>
    <xf numFmtId="165" fontId="1" fillId="5" borderId="0" xfId="3" applyNumberFormat="1" applyFill="1" applyAlignment="1">
      <alignment horizontal="center" vertical="center"/>
    </xf>
    <xf numFmtId="165" fontId="1" fillId="5" borderId="0" xfId="4" applyNumberFormat="1" applyFont="1" applyFill="1" applyBorder="1" applyAlignment="1" applyProtection="1">
      <alignment horizontal="center" vertical="center"/>
    </xf>
    <xf numFmtId="165" fontId="1" fillId="5" borderId="0" xfId="4" applyNumberFormat="1" applyFont="1" applyFill="1" applyBorder="1" applyAlignment="1" applyProtection="1">
      <alignment horizontal="center" vertical="center" wrapText="1"/>
    </xf>
    <xf numFmtId="165" fontId="1" fillId="3" borderId="26" xfId="4" applyNumberFormat="1" applyFont="1" applyFill="1" applyBorder="1" applyAlignment="1" applyProtection="1">
      <alignment horizontal="center" vertical="center" wrapText="1"/>
    </xf>
    <xf numFmtId="165" fontId="1" fillId="3" borderId="26" xfId="4" applyNumberFormat="1" applyFont="1" applyFill="1" applyBorder="1" applyAlignment="1" applyProtection="1">
      <alignment horizontal="center" vertical="center"/>
    </xf>
    <xf numFmtId="165" fontId="9" fillId="3" borderId="47" xfId="4" applyNumberFormat="1" applyFont="1" applyFill="1" applyBorder="1" applyAlignment="1" applyProtection="1">
      <alignment horizontal="center" vertical="center"/>
    </xf>
    <xf numFmtId="165" fontId="9" fillId="3" borderId="19" xfId="4" applyNumberFormat="1" applyFont="1" applyFill="1" applyBorder="1" applyAlignment="1" applyProtection="1">
      <alignment horizontal="center" vertical="center"/>
    </xf>
    <xf numFmtId="165" fontId="9" fillId="3" borderId="20" xfId="4" applyNumberFormat="1" applyFont="1" applyFill="1" applyBorder="1" applyAlignment="1" applyProtection="1">
      <alignment horizontal="center" vertical="center"/>
    </xf>
    <xf numFmtId="0" fontId="1" fillId="4" borderId="2" xfId="2" applyFill="1" applyBorder="1"/>
    <xf numFmtId="0" fontId="1" fillId="4" borderId="8" xfId="2" applyFill="1" applyBorder="1"/>
    <xf numFmtId="0" fontId="14" fillId="4" borderId="2" xfId="2" applyFont="1" applyFill="1" applyBorder="1"/>
    <xf numFmtId="0" fontId="15" fillId="4" borderId="2" xfId="2" applyFont="1" applyFill="1" applyBorder="1"/>
    <xf numFmtId="0" fontId="16" fillId="0" borderId="2" xfId="2" applyFont="1" applyBorder="1" applyAlignment="1">
      <alignment horizontal="right" vertical="top"/>
    </xf>
    <xf numFmtId="0" fontId="1" fillId="0" borderId="2" xfId="2" applyBorder="1" applyAlignment="1">
      <alignment wrapText="1"/>
    </xf>
    <xf numFmtId="0" fontId="1" fillId="0" borderId="2" xfId="2" applyBorder="1" applyProtection="1">
      <protection locked="0"/>
    </xf>
    <xf numFmtId="0" fontId="1" fillId="0" borderId="5" xfId="2" applyBorder="1"/>
    <xf numFmtId="0" fontId="1" fillId="0" borderId="5" xfId="2" applyBorder="1" applyAlignment="1">
      <alignment wrapText="1"/>
    </xf>
    <xf numFmtId="0" fontId="4" fillId="0" borderId="48" xfId="0" applyFont="1" applyBorder="1" applyAlignment="1">
      <alignment vertical="center"/>
    </xf>
    <xf numFmtId="0" fontId="1" fillId="0" borderId="48" xfId="2" applyBorder="1"/>
    <xf numFmtId="0" fontId="1" fillId="0" borderId="48" xfId="2" applyBorder="1" applyAlignment="1">
      <alignment wrapText="1"/>
    </xf>
    <xf numFmtId="0" fontId="1" fillId="0" borderId="7" xfId="2" applyBorder="1"/>
    <xf numFmtId="0" fontId="1" fillId="0" borderId="7" xfId="2" applyBorder="1" applyAlignment="1">
      <alignment wrapText="1"/>
    </xf>
    <xf numFmtId="0" fontId="9" fillId="5" borderId="49" xfId="2" applyFont="1" applyFill="1" applyBorder="1" applyAlignment="1">
      <alignment vertical="center" wrapText="1"/>
    </xf>
    <xf numFmtId="0" fontId="9" fillId="5" borderId="19" xfId="2" applyFont="1" applyFill="1" applyBorder="1" applyAlignment="1">
      <alignment vertical="center" wrapText="1"/>
    </xf>
    <xf numFmtId="0" fontId="9" fillId="5" borderId="40" xfId="2" applyFont="1" applyFill="1" applyBorder="1" applyAlignment="1">
      <alignment vertical="center" wrapText="1"/>
    </xf>
    <xf numFmtId="0" fontId="9" fillId="0" borderId="50" xfId="1" applyNumberFormat="1" applyFont="1" applyFill="1" applyBorder="1" applyAlignment="1" applyProtection="1">
      <alignment vertical="center"/>
    </xf>
    <xf numFmtId="0" fontId="9" fillId="0" borderId="50" xfId="2" applyFont="1" applyBorder="1"/>
    <xf numFmtId="0" fontId="1" fillId="0" borderId="26" xfId="2" applyBorder="1"/>
    <xf numFmtId="3" fontId="1" fillId="3" borderId="26" xfId="2" applyNumberFormat="1" applyFill="1" applyBorder="1"/>
    <xf numFmtId="0" fontId="1" fillId="0" borderId="10" xfId="2" applyBorder="1"/>
    <xf numFmtId="3" fontId="1" fillId="0" borderId="26" xfId="2" applyNumberFormat="1" applyBorder="1"/>
    <xf numFmtId="0" fontId="1" fillId="0" borderId="14" xfId="2" quotePrefix="1" applyBorder="1"/>
    <xf numFmtId="0" fontId="1" fillId="0" borderId="2" xfId="2" quotePrefix="1" applyBorder="1"/>
    <xf numFmtId="0" fontId="9" fillId="0" borderId="26" xfId="1" applyNumberFormat="1" applyFont="1" applyFill="1" applyBorder="1" applyAlignment="1" applyProtection="1">
      <alignment vertical="center"/>
    </xf>
    <xf numFmtId="3" fontId="9" fillId="0" borderId="26" xfId="2" applyNumberFormat="1" applyFont="1" applyBorder="1"/>
    <xf numFmtId="0" fontId="9" fillId="0" borderId="26" xfId="2" applyFont="1" applyBorder="1"/>
    <xf numFmtId="3" fontId="9" fillId="3" borderId="26" xfId="2" applyNumberFormat="1" applyFont="1" applyFill="1" applyBorder="1"/>
    <xf numFmtId="0" fontId="1" fillId="0" borderId="51" xfId="2" applyBorder="1"/>
    <xf numFmtId="0" fontId="9" fillId="0" borderId="49" xfId="2" applyFont="1" applyBorder="1" applyAlignment="1">
      <alignment vertical="center" wrapText="1"/>
    </xf>
    <xf numFmtId="0" fontId="9" fillId="0" borderId="19" xfId="2" applyFont="1" applyBorder="1" applyAlignment="1">
      <alignment vertical="center" wrapText="1"/>
    </xf>
    <xf numFmtId="0" fontId="9" fillId="0" borderId="52" xfId="2" applyFont="1" applyBorder="1"/>
    <xf numFmtId="0" fontId="1" fillId="8" borderId="26" xfId="2" applyFill="1" applyBorder="1" applyProtection="1">
      <protection locked="0"/>
    </xf>
    <xf numFmtId="3" fontId="1" fillId="8" borderId="26" xfId="2" applyNumberFormat="1" applyFill="1" applyBorder="1" applyProtection="1">
      <protection locked="0"/>
    </xf>
    <xf numFmtId="0" fontId="1" fillId="0" borderId="0" xfId="2" applyAlignment="1" applyProtection="1">
      <alignment wrapText="1"/>
      <protection locked="0"/>
    </xf>
    <xf numFmtId="0" fontId="8" fillId="0" borderId="0" xfId="6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9" fillId="5" borderId="18" xfId="2" applyFont="1" applyFill="1" applyBorder="1" applyAlignment="1">
      <alignment horizontal="left" vertical="center"/>
    </xf>
    <xf numFmtId="0" fontId="9" fillId="5" borderId="21" xfId="2" applyFont="1" applyFill="1" applyBorder="1" applyAlignment="1">
      <alignment horizontal="left" vertical="center"/>
    </xf>
    <xf numFmtId="0" fontId="9" fillId="5" borderId="18" xfId="3" applyFont="1" applyFill="1" applyBorder="1" applyAlignment="1">
      <alignment horizontal="left" vertical="center"/>
    </xf>
    <xf numFmtId="0" fontId="9" fillId="5" borderId="21" xfId="3" applyFont="1" applyFill="1" applyBorder="1" applyAlignment="1">
      <alignment horizontal="left" vertical="center"/>
    </xf>
    <xf numFmtId="0" fontId="18" fillId="3" borderId="10" xfId="2" applyFont="1" applyFill="1" applyBorder="1" applyAlignment="1">
      <alignment vertical="center"/>
    </xf>
    <xf numFmtId="0" fontId="19" fillId="3" borderId="11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9" fillId="5" borderId="18" xfId="2" applyFont="1" applyFill="1" applyBorder="1" applyAlignment="1">
      <alignment horizontal="left" vertical="center" wrapText="1"/>
    </xf>
    <xf numFmtId="0" fontId="9" fillId="5" borderId="21" xfId="2" applyFont="1" applyFill="1" applyBorder="1" applyAlignment="1">
      <alignment horizontal="left" vertical="center" wrapText="1"/>
    </xf>
    <xf numFmtId="0" fontId="9" fillId="5" borderId="20" xfId="2" applyFont="1" applyFill="1" applyBorder="1" applyAlignment="1">
      <alignment horizontal="left" vertical="center" wrapText="1"/>
    </xf>
    <xf numFmtId="0" fontId="1" fillId="4" borderId="28" xfId="2" applyFill="1" applyBorder="1" applyAlignment="1">
      <alignment vertical="center" wrapText="1"/>
    </xf>
    <xf numFmtId="0" fontId="1" fillId="4" borderId="29" xfId="2" applyFill="1" applyBorder="1" applyAlignment="1">
      <alignment vertical="center" wrapText="1"/>
    </xf>
    <xf numFmtId="0" fontId="1" fillId="4" borderId="32" xfId="2" applyFill="1" applyBorder="1" applyAlignment="1">
      <alignment vertical="center"/>
    </xf>
    <xf numFmtId="0" fontId="1" fillId="4" borderId="33" xfId="2" applyFill="1" applyBorder="1" applyAlignment="1">
      <alignment vertical="center"/>
    </xf>
    <xf numFmtId="0" fontId="9" fillId="0" borderId="10" xfId="2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8" fillId="7" borderId="12" xfId="0" applyFont="1" applyFill="1" applyBorder="1" applyAlignment="1" applyProtection="1">
      <alignment horizontal="left" vertical="center"/>
      <protection locked="0"/>
    </xf>
    <xf numFmtId="0" fontId="8" fillId="7" borderId="11" xfId="0" applyFont="1" applyFill="1" applyBorder="1" applyAlignment="1" applyProtection="1">
      <alignment horizontal="left" vertical="center"/>
      <protection locked="0"/>
    </xf>
    <xf numFmtId="14" fontId="5" fillId="3" borderId="10" xfId="0" applyNumberFormat="1" applyFont="1" applyFill="1" applyBorder="1" applyAlignment="1">
      <alignment horizontal="left" vertical="center"/>
    </xf>
    <xf numFmtId="14" fontId="8" fillId="3" borderId="12" xfId="0" applyNumberFormat="1" applyFont="1" applyFill="1" applyBorder="1" applyAlignment="1">
      <alignment horizontal="left" vertical="center"/>
    </xf>
    <xf numFmtId="14" fontId="8" fillId="3" borderId="11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8" borderId="26" xfId="2" applyFill="1" applyBorder="1" applyAlignment="1" applyProtection="1">
      <alignment wrapText="1"/>
      <protection locked="0"/>
    </xf>
    <xf numFmtId="0" fontId="1" fillId="0" borderId="10" xfId="2" applyBorder="1" applyAlignment="1">
      <alignment wrapText="1"/>
    </xf>
    <xf numFmtId="0" fontId="1" fillId="0" borderId="12" xfId="2" applyBorder="1" applyAlignment="1">
      <alignment wrapText="1"/>
    </xf>
    <xf numFmtId="0" fontId="1" fillId="0" borderId="11" xfId="2" applyBorder="1" applyAlignment="1">
      <alignment wrapText="1"/>
    </xf>
    <xf numFmtId="0" fontId="1" fillId="8" borderId="10" xfId="2" applyFill="1" applyBorder="1" applyAlignment="1" applyProtection="1">
      <alignment wrapText="1"/>
      <protection locked="0"/>
    </xf>
    <xf numFmtId="0" fontId="1" fillId="8" borderId="12" xfId="2" applyFill="1" applyBorder="1" applyAlignment="1" applyProtection="1">
      <alignment wrapText="1"/>
      <protection locked="0"/>
    </xf>
    <xf numFmtId="0" fontId="1" fillId="8" borderId="11" xfId="2" applyFill="1" applyBorder="1" applyAlignment="1" applyProtection="1">
      <alignment wrapText="1"/>
      <protection locked="0"/>
    </xf>
    <xf numFmtId="41" fontId="18" fillId="3" borderId="26" xfId="5" applyNumberFormat="1" applyFont="1" applyFill="1" applyBorder="1" applyAlignment="1" applyProtection="1">
      <alignment vertical="center"/>
    </xf>
    <xf numFmtId="0" fontId="20" fillId="3" borderId="26" xfId="0" applyFont="1" applyFill="1" applyBorder="1"/>
    <xf numFmtId="0" fontId="1" fillId="3" borderId="10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9" fillId="0" borderId="19" xfId="2" applyFont="1" applyBorder="1" applyAlignment="1">
      <alignment vertical="center" wrapText="1"/>
    </xf>
    <xf numFmtId="0" fontId="9" fillId="0" borderId="40" xfId="2" applyFont="1" applyBorder="1" applyAlignment="1">
      <alignment vertical="center" wrapText="1"/>
    </xf>
    <xf numFmtId="0" fontId="9" fillId="0" borderId="53" xfId="2" applyFont="1" applyBorder="1" applyAlignment="1">
      <alignment wrapText="1"/>
    </xf>
    <xf numFmtId="0" fontId="9" fillId="0" borderId="54" xfId="2" applyFont="1" applyBorder="1" applyAlignment="1">
      <alignment wrapText="1"/>
    </xf>
    <xf numFmtId="0" fontId="9" fillId="0" borderId="42" xfId="2" applyFont="1" applyBorder="1" applyAlignment="1">
      <alignment wrapText="1"/>
    </xf>
    <xf numFmtId="0" fontId="1" fillId="0" borderId="26" xfId="2" applyBorder="1" applyAlignment="1">
      <alignment wrapText="1"/>
    </xf>
    <xf numFmtId="41" fontId="6" fillId="0" borderId="26" xfId="5" applyNumberFormat="1" applyFont="1" applyFill="1" applyBorder="1" applyAlignment="1" applyProtection="1">
      <alignment vertical="center"/>
    </xf>
    <xf numFmtId="0" fontId="0" fillId="0" borderId="26" xfId="0" applyBorder="1"/>
    <xf numFmtId="41" fontId="6" fillId="0" borderId="10" xfId="5" applyNumberFormat="1" applyFont="1" applyFill="1" applyBorder="1" applyAlignment="1" applyProtection="1">
      <alignment vertical="center"/>
    </xf>
    <xf numFmtId="0" fontId="0" fillId="0" borderId="11" xfId="0" applyBorder="1"/>
  </cellXfs>
  <cellStyles count="7">
    <cellStyle name="Komma" xfId="1" builtinId="3"/>
    <cellStyle name="Komma 2" xfId="4"/>
    <cellStyle name="Notiz 2 3" xfId="5"/>
    <cellStyle name="Standard" xfId="0" builtinId="0"/>
    <cellStyle name="Standard 2" xfId="2"/>
    <cellStyle name="Standard 3" xfId="6"/>
    <cellStyle name="Standard 4" xfId="3"/>
  </cellStyles>
  <dxfs count="2">
    <dxf>
      <font>
        <b/>
        <i val="0"/>
      </font>
      <fill>
        <patternFill>
          <fgColor indexed="64"/>
          <bgColor rgb="FFFABF8F"/>
        </patternFill>
      </fill>
    </dxf>
    <dxf>
      <font>
        <b/>
        <i val="0"/>
      </font>
      <fill>
        <patternFill>
          <fgColor indexed="64"/>
          <bgColor rgb="FFFABF8F"/>
        </patternFill>
      </fill>
    </dxf>
  </dxfs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2178438</xdr:colOff>
      <xdr:row>0</xdr:row>
      <xdr:rowOff>756000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1363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2724324</xdr:colOff>
      <xdr:row>0</xdr:row>
      <xdr:rowOff>756000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4324" cy="75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sm365.sharepoint.com/8_Finanzierung-%20Kosten/8-4_Spitalfinanzierung/8-4-2_Wirtschaftlichkeitspr&#252;fung/8-4-2-1_Austausch%20Spitalkostendaten/Datenjahr%202019/Tools/KT_2019_Spital_GDK-Formul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_Grunddaten"/>
      <sheetName val="01a_Abstimmbr_Passerelle"/>
      <sheetName val="01b_Begründung_Justif"/>
      <sheetName val="02_Anlagespiegel_Immob"/>
      <sheetName val="03_Plausi"/>
      <sheetName val="04a_Korr_Akut"/>
      <sheetName val="04b_Korr_Psych"/>
      <sheetName val="04c_Korr_Reha"/>
      <sheetName val="04d_Korr_Weitere"/>
      <sheetName val="Uebersetzungen"/>
      <sheetName val="Daten"/>
      <sheetName val="Dropdown"/>
      <sheetName val="Tabelle1"/>
    </sheetNames>
    <sheetDataSet>
      <sheetData sheetId="0">
        <row r="4">
          <cell r="D4">
            <v>1</v>
          </cell>
        </row>
      </sheetData>
      <sheetData sheetId="1">
        <row r="19">
          <cell r="E19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Adresse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U96"/>
  <sheetViews>
    <sheetView tabSelected="1" zoomScale="85" zoomScaleNormal="85" workbookViewId="0">
      <selection activeCell="D7" sqref="D7:F7"/>
    </sheetView>
  </sheetViews>
  <sheetFormatPr baseColWidth="10" defaultColWidth="11.42578125" defaultRowHeight="12.75" x14ac:dyDescent="0.2"/>
  <cols>
    <col min="1" max="1" width="0.85546875" style="4" customWidth="1"/>
    <col min="2" max="2" width="7.28515625" style="4" customWidth="1"/>
    <col min="3" max="3" width="61.85546875" style="4" customWidth="1"/>
    <col min="4" max="4" width="15.140625" style="4" customWidth="1"/>
    <col min="5" max="5" width="18.42578125" style="4" customWidth="1"/>
    <col min="6" max="6" width="15.140625" style="4" customWidth="1"/>
    <col min="7" max="7" width="4.42578125" style="4" customWidth="1"/>
    <col min="8" max="8" width="15.28515625" style="4" customWidth="1"/>
    <col min="9" max="9" width="28" style="4" customWidth="1"/>
    <col min="10" max="10" width="15.28515625" style="4" customWidth="1"/>
    <col min="11" max="11" width="12.85546875" style="4" customWidth="1"/>
    <col min="12" max="16384" width="11.42578125" style="4"/>
  </cols>
  <sheetData>
    <row r="1" spans="1:47" ht="69.7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167" t="s">
        <v>148</v>
      </c>
      <c r="K1" s="3"/>
    </row>
    <row r="2" spans="1:47" s="9" customFormat="1" ht="33" customHeight="1" x14ac:dyDescent="0.25">
      <c r="A2" s="5"/>
      <c r="B2" s="6" t="s">
        <v>8</v>
      </c>
      <c r="C2" s="7"/>
      <c r="D2" s="7"/>
      <c r="E2" s="7"/>
      <c r="F2" s="7"/>
      <c r="G2" s="7"/>
      <c r="H2" s="7"/>
      <c r="I2" s="7"/>
      <c r="J2" s="7"/>
      <c r="K2" s="8"/>
    </row>
    <row r="3" spans="1:47" s="9" customFormat="1" ht="33" customHeight="1" x14ac:dyDescent="0.25">
      <c r="A3" s="10"/>
      <c r="B3" s="11" t="s">
        <v>9</v>
      </c>
      <c r="C3" s="12"/>
      <c r="D3" s="12"/>
      <c r="E3" s="12"/>
      <c r="F3" s="12"/>
      <c r="G3" s="12"/>
      <c r="H3" s="13"/>
      <c r="I3" s="13"/>
      <c r="J3" s="13"/>
      <c r="K3" s="14"/>
    </row>
    <row r="4" spans="1:47" s="9" customFormat="1" ht="17.45" customHeight="1" x14ac:dyDescent="0.25">
      <c r="A4" s="5"/>
      <c r="B4" s="227" t="s">
        <v>10</v>
      </c>
      <c r="C4" s="220" t="e">
        <v>#N/A</v>
      </c>
      <c r="D4" s="221"/>
      <c r="E4" s="222"/>
      <c r="F4" s="223"/>
      <c r="G4" s="15"/>
      <c r="H4" s="16"/>
      <c r="I4" s="17"/>
      <c r="J4" s="17"/>
      <c r="K4" s="18"/>
    </row>
    <row r="5" spans="1:47" s="9" customFormat="1" ht="17.45" customHeight="1" x14ac:dyDescent="0.25">
      <c r="A5" s="5"/>
      <c r="B5" s="227" t="s">
        <v>11</v>
      </c>
      <c r="C5" s="220" t="e">
        <v>#N/A</v>
      </c>
      <c r="D5" s="221" t="s">
        <v>129</v>
      </c>
      <c r="E5" s="222"/>
      <c r="F5" s="223"/>
      <c r="G5" s="15"/>
      <c r="H5" s="16"/>
      <c r="I5" s="17"/>
      <c r="J5" s="17"/>
      <c r="K5" s="18"/>
    </row>
    <row r="6" spans="1:47" s="9" customFormat="1" ht="17.45" customHeight="1" x14ac:dyDescent="0.25">
      <c r="A6" s="5"/>
      <c r="B6" s="227" t="s">
        <v>12</v>
      </c>
      <c r="C6" s="228" t="e">
        <v>#N/A</v>
      </c>
      <c r="D6" s="221" t="s">
        <v>4</v>
      </c>
      <c r="E6" s="222"/>
      <c r="F6" s="223"/>
      <c r="G6" s="15"/>
      <c r="H6" s="16"/>
      <c r="I6" s="17"/>
      <c r="J6" s="17"/>
      <c r="K6" s="18"/>
    </row>
    <row r="7" spans="1:47" ht="17.45" customHeight="1" x14ac:dyDescent="0.25">
      <c r="A7" s="19"/>
      <c r="B7" s="219" t="s">
        <v>13</v>
      </c>
      <c r="C7" s="220" t="e">
        <v>#N/A</v>
      </c>
      <c r="D7" s="221"/>
      <c r="E7" s="222"/>
      <c r="F7" s="223"/>
      <c r="G7" s="15"/>
      <c r="H7" s="20"/>
      <c r="I7" s="2"/>
      <c r="J7" s="2"/>
      <c r="K7" s="19"/>
    </row>
    <row r="8" spans="1:47" ht="17.45" customHeight="1" x14ac:dyDescent="0.25">
      <c r="A8" s="19"/>
      <c r="B8" s="219" t="s">
        <v>14</v>
      </c>
      <c r="C8" s="220" t="e">
        <v>#N/A</v>
      </c>
      <c r="D8" s="221" t="s">
        <v>129</v>
      </c>
      <c r="E8" s="222"/>
      <c r="F8" s="223"/>
      <c r="G8" s="21"/>
      <c r="H8" s="20"/>
      <c r="I8" s="2"/>
      <c r="J8" s="2"/>
      <c r="K8" s="19"/>
    </row>
    <row r="9" spans="1:47" ht="17.45" customHeight="1" x14ac:dyDescent="0.25">
      <c r="A9" s="19"/>
      <c r="B9" s="219" t="s">
        <v>15</v>
      </c>
      <c r="C9" s="220" t="e">
        <v>#N/A</v>
      </c>
      <c r="D9" s="221" t="s">
        <v>4</v>
      </c>
      <c r="E9" s="222"/>
      <c r="F9" s="223"/>
      <c r="G9" s="22"/>
      <c r="H9" s="20"/>
      <c r="I9" s="2"/>
      <c r="J9" s="2"/>
      <c r="K9" s="19"/>
    </row>
    <row r="10" spans="1:47" ht="17.45" customHeight="1" x14ac:dyDescent="0.25">
      <c r="A10" s="19"/>
      <c r="B10" s="219" t="s">
        <v>16</v>
      </c>
      <c r="C10" s="220" t="e">
        <v>#N/A</v>
      </c>
      <c r="D10" s="221" t="s">
        <v>4</v>
      </c>
      <c r="E10" s="222"/>
      <c r="F10" s="223"/>
      <c r="G10" s="22"/>
      <c r="H10" s="20"/>
      <c r="I10" s="2"/>
      <c r="J10" s="2"/>
      <c r="K10" s="19"/>
    </row>
    <row r="11" spans="1:47" ht="17.45" customHeight="1" x14ac:dyDescent="0.25">
      <c r="A11" s="23"/>
      <c r="B11" s="219" t="s">
        <v>142</v>
      </c>
      <c r="C11" s="220" t="e">
        <v>#N/A</v>
      </c>
      <c r="D11" s="221" t="s">
        <v>4</v>
      </c>
      <c r="E11" s="222"/>
      <c r="F11" s="223"/>
      <c r="G11" s="22"/>
      <c r="H11" s="24"/>
      <c r="I11" s="25"/>
      <c r="J11" s="25"/>
      <c r="K11" s="23"/>
    </row>
    <row r="12" spans="1:47" ht="17.45" customHeight="1" x14ac:dyDescent="0.25">
      <c r="A12" s="23"/>
      <c r="B12" s="219" t="s">
        <v>141</v>
      </c>
      <c r="C12" s="220" t="e">
        <v>#N/A</v>
      </c>
      <c r="D12" s="221" t="s">
        <v>4</v>
      </c>
      <c r="E12" s="222"/>
      <c r="F12" s="223"/>
      <c r="G12" s="22"/>
      <c r="H12" s="24"/>
      <c r="I12" s="25"/>
      <c r="J12" s="25"/>
      <c r="K12" s="23"/>
    </row>
    <row r="13" spans="1:47" ht="17.45" customHeight="1" x14ac:dyDescent="0.25">
      <c r="A13" s="23"/>
      <c r="B13" s="207" t="s">
        <v>17</v>
      </c>
      <c r="C13" s="208" t="e">
        <v>#N/A</v>
      </c>
      <c r="D13" s="224" t="s">
        <v>129</v>
      </c>
      <c r="E13" s="225"/>
      <c r="F13" s="226"/>
      <c r="G13" s="15"/>
      <c r="H13" s="24"/>
      <c r="I13" s="25"/>
      <c r="J13" s="25"/>
      <c r="K13" s="23"/>
    </row>
    <row r="14" spans="1:47" ht="17.45" customHeight="1" x14ac:dyDescent="0.25">
      <c r="A14" s="19"/>
      <c r="B14" s="207" t="s">
        <v>18</v>
      </c>
      <c r="C14" s="208" t="e">
        <v>#N/A</v>
      </c>
      <c r="D14" s="209" t="s">
        <v>129</v>
      </c>
      <c r="E14" s="210"/>
      <c r="F14" s="211"/>
      <c r="G14" s="15"/>
      <c r="H14" s="20"/>
      <c r="I14" s="2"/>
      <c r="J14" s="2"/>
      <c r="K14" s="19"/>
    </row>
    <row r="15" spans="1:47" s="29" customFormat="1" ht="36" customHeight="1" x14ac:dyDescent="0.2">
      <c r="A15" s="27"/>
      <c r="B15" s="28" t="s">
        <v>19</v>
      </c>
      <c r="C15" s="26"/>
      <c r="D15" s="26"/>
      <c r="E15" s="26"/>
      <c r="F15" s="26"/>
      <c r="G15" s="26"/>
      <c r="H15" s="26"/>
      <c r="I15" s="26"/>
      <c r="J15" s="26"/>
      <c r="K15" s="2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s="29" customFormat="1" ht="13.5" thickBot="1" x14ac:dyDescent="0.25">
      <c r="A16" s="27"/>
      <c r="B16" s="26"/>
      <c r="C16" s="26"/>
      <c r="D16" s="26"/>
      <c r="E16" s="26"/>
      <c r="F16" s="26"/>
      <c r="G16" s="26"/>
      <c r="H16" s="26"/>
      <c r="I16" s="26"/>
      <c r="J16" s="26"/>
      <c r="K16" s="1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s="35" customFormat="1" ht="25.5" customHeight="1" thickBot="1" x14ac:dyDescent="0.25">
      <c r="A17" s="27"/>
      <c r="B17" s="30" t="s">
        <v>20</v>
      </c>
      <c r="C17" s="31" t="s">
        <v>21</v>
      </c>
      <c r="D17" s="32" t="s">
        <v>22</v>
      </c>
      <c r="E17" s="32" t="s">
        <v>23</v>
      </c>
      <c r="F17" s="33" t="s">
        <v>24</v>
      </c>
      <c r="G17" s="34"/>
      <c r="H17" s="212" t="s">
        <v>25</v>
      </c>
      <c r="I17" s="213" t="e">
        <v>#N/A</v>
      </c>
      <c r="J17" s="214" t="e">
        <v>#N/A</v>
      </c>
      <c r="K17" s="2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s="29" customFormat="1" ht="4.5" customHeight="1" thickBot="1" x14ac:dyDescent="0.25">
      <c r="A18" s="27"/>
      <c r="B18" s="36"/>
      <c r="C18" s="37"/>
      <c r="D18" s="37"/>
      <c r="E18" s="38"/>
      <c r="F18" s="37"/>
      <c r="G18" s="26"/>
      <c r="H18" s="26"/>
      <c r="I18" s="26"/>
      <c r="J18" s="26"/>
      <c r="K18" s="2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s="29" customFormat="1" ht="24.75" customHeight="1" thickBot="1" x14ac:dyDescent="0.25">
      <c r="A19" s="27"/>
      <c r="B19" s="39">
        <v>60</v>
      </c>
      <c r="C19" s="40" t="s">
        <v>26</v>
      </c>
      <c r="D19" s="41"/>
      <c r="E19" s="42"/>
      <c r="F19" s="43">
        <f>D19+E19</f>
        <v>0</v>
      </c>
      <c r="G19" s="26"/>
      <c r="H19" s="44" t="s">
        <v>27</v>
      </c>
      <c r="I19" s="45"/>
      <c r="J19" s="45"/>
      <c r="K19" s="1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s="29" customFormat="1" ht="12.75" customHeight="1" x14ac:dyDescent="0.2">
      <c r="A20" s="27"/>
      <c r="B20" s="46">
        <v>61</v>
      </c>
      <c r="C20" s="47" t="s">
        <v>28</v>
      </c>
      <c r="D20" s="48"/>
      <c r="E20" s="49"/>
      <c r="F20" s="50">
        <f t="shared" ref="F20:F27" si="0">D20+E20</f>
        <v>0</v>
      </c>
      <c r="G20" s="26"/>
      <c r="H20" s="51" t="s">
        <v>29</v>
      </c>
      <c r="I20" s="52"/>
      <c r="J20" s="53">
        <f>F31</f>
        <v>0</v>
      </c>
      <c r="K20" s="2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s="29" customFormat="1" ht="12.75" customHeight="1" x14ac:dyDescent="0.2">
      <c r="A21" s="27"/>
      <c r="B21" s="46">
        <v>62</v>
      </c>
      <c r="C21" s="47" t="s">
        <v>30</v>
      </c>
      <c r="D21" s="54"/>
      <c r="E21" s="55"/>
      <c r="F21" s="50">
        <f t="shared" si="0"/>
        <v>0</v>
      </c>
      <c r="G21" s="26"/>
      <c r="H21" s="56" t="s">
        <v>131</v>
      </c>
      <c r="I21" s="57"/>
      <c r="J21" s="58"/>
      <c r="K21" s="2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s="29" customFormat="1" ht="12.75" customHeight="1" x14ac:dyDescent="0.2">
      <c r="A22" s="27"/>
      <c r="B22" s="46">
        <v>65</v>
      </c>
      <c r="C22" s="59" t="s">
        <v>31</v>
      </c>
      <c r="D22" s="48"/>
      <c r="E22" s="55"/>
      <c r="F22" s="50">
        <f t="shared" si="0"/>
        <v>0</v>
      </c>
      <c r="G22" s="26"/>
      <c r="H22" s="56" t="s">
        <v>32</v>
      </c>
      <c r="I22" s="57"/>
      <c r="J22" s="60"/>
      <c r="K22" s="1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s="29" customFormat="1" ht="12.75" customHeight="1" x14ac:dyDescent="0.2">
      <c r="A23" s="27"/>
      <c r="B23" s="46">
        <v>66</v>
      </c>
      <c r="C23" s="47" t="s">
        <v>33</v>
      </c>
      <c r="D23" s="48"/>
      <c r="E23" s="55"/>
      <c r="F23" s="50">
        <f t="shared" si="0"/>
        <v>0</v>
      </c>
      <c r="G23" s="26"/>
      <c r="H23" s="56" t="s">
        <v>34</v>
      </c>
      <c r="I23" s="57"/>
      <c r="J23" s="60"/>
      <c r="K23" s="2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s="29" customFormat="1" ht="12.75" customHeight="1" thickBot="1" x14ac:dyDescent="0.25">
      <c r="A24" s="27"/>
      <c r="B24" s="46">
        <v>67</v>
      </c>
      <c r="C24" s="47" t="s">
        <v>35</v>
      </c>
      <c r="D24" s="48"/>
      <c r="E24" s="55"/>
      <c r="F24" s="50">
        <f t="shared" si="0"/>
        <v>0</v>
      </c>
      <c r="G24" s="26"/>
      <c r="H24" s="61" t="s">
        <v>36</v>
      </c>
      <c r="I24" s="62"/>
      <c r="J24" s="63"/>
      <c r="K24" s="2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s="29" customFormat="1" ht="12.75" customHeight="1" x14ac:dyDescent="0.2">
      <c r="A25" s="27"/>
      <c r="B25" s="46">
        <v>68</v>
      </c>
      <c r="C25" s="59" t="s">
        <v>37</v>
      </c>
      <c r="D25" s="48"/>
      <c r="E25" s="55"/>
      <c r="F25" s="50">
        <f t="shared" si="0"/>
        <v>0</v>
      </c>
      <c r="G25" s="26"/>
      <c r="H25" s="64" t="s">
        <v>38</v>
      </c>
      <c r="I25" s="52"/>
      <c r="J25" s="65">
        <f>SUM(J20:J24)</f>
        <v>0</v>
      </c>
      <c r="K25" s="1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s="29" customFormat="1" ht="12.75" customHeight="1" thickBot="1" x14ac:dyDescent="0.25">
      <c r="A26" s="27"/>
      <c r="B26" s="46">
        <v>69</v>
      </c>
      <c r="C26" s="47" t="s">
        <v>39</v>
      </c>
      <c r="D26" s="48"/>
      <c r="E26" s="55"/>
      <c r="F26" s="50">
        <f t="shared" si="0"/>
        <v>0</v>
      </c>
      <c r="G26" s="26"/>
      <c r="H26" s="66" t="s">
        <v>40</v>
      </c>
      <c r="I26" s="62"/>
      <c r="J26" s="67"/>
      <c r="K26" s="2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s="29" customFormat="1" ht="12.75" customHeight="1" thickBot="1" x14ac:dyDescent="0.25">
      <c r="A27" s="27"/>
      <c r="B27" s="46">
        <v>77</v>
      </c>
      <c r="C27" s="47" t="s">
        <v>41</v>
      </c>
      <c r="D27" s="48"/>
      <c r="E27" s="55"/>
      <c r="F27" s="50">
        <f t="shared" si="0"/>
        <v>0</v>
      </c>
      <c r="G27" s="26"/>
      <c r="H27" s="68" t="s">
        <v>42</v>
      </c>
      <c r="I27" s="69"/>
      <c r="J27" s="70">
        <f>J25-J26</f>
        <v>0</v>
      </c>
      <c r="K27" s="2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s="29" customFormat="1" ht="12.75" customHeight="1" x14ac:dyDescent="0.2">
      <c r="A28" s="27"/>
      <c r="B28" s="46">
        <v>78</v>
      </c>
      <c r="C28" s="59" t="s">
        <v>43</v>
      </c>
      <c r="D28" s="48"/>
      <c r="E28" s="71">
        <f>-D28</f>
        <v>0</v>
      </c>
      <c r="F28" s="72"/>
      <c r="G28" s="26"/>
      <c r="H28" s="45"/>
      <c r="I28" s="45"/>
      <c r="J28" s="73"/>
      <c r="K28" s="19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s="29" customFormat="1" ht="12.75" customHeight="1" thickBot="1" x14ac:dyDescent="0.25">
      <c r="A29" s="27"/>
      <c r="B29" s="74">
        <v>79</v>
      </c>
      <c r="C29" s="75" t="s">
        <v>44</v>
      </c>
      <c r="D29" s="76"/>
      <c r="E29" s="77">
        <f>-D29</f>
        <v>0</v>
      </c>
      <c r="F29" s="78"/>
      <c r="G29" s="26"/>
      <c r="H29" s="45"/>
      <c r="I29" s="45"/>
      <c r="J29" s="73"/>
      <c r="K29" s="2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s="29" customFormat="1" ht="4.5" customHeight="1" thickBot="1" x14ac:dyDescent="0.25">
      <c r="A30" s="27"/>
      <c r="B30" s="79"/>
      <c r="C30" s="80"/>
      <c r="D30" s="81"/>
      <c r="E30" s="81"/>
      <c r="F30" s="81"/>
      <c r="G30" s="82"/>
      <c r="H30" s="44"/>
      <c r="I30" s="44"/>
      <c r="J30" s="83"/>
      <c r="K30" s="2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s="35" customFormat="1" ht="13.5" customHeight="1" thickBot="1" x14ac:dyDescent="0.25">
      <c r="A31" s="27"/>
      <c r="B31" s="30" t="s">
        <v>45</v>
      </c>
      <c r="C31" s="84"/>
      <c r="D31" s="85">
        <f>SUM(D19:D29)</f>
        <v>0</v>
      </c>
      <c r="E31" s="85">
        <f>SUM(E19:E29)</f>
        <v>0</v>
      </c>
      <c r="F31" s="86">
        <f>SUM(F19:F29)</f>
        <v>0</v>
      </c>
      <c r="G31" s="34"/>
      <c r="H31" s="45"/>
      <c r="I31" s="45"/>
      <c r="J31" s="73"/>
      <c r="K31" s="1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s="29" customFormat="1" ht="13.5" thickBot="1" x14ac:dyDescent="0.25">
      <c r="A32" s="27"/>
      <c r="B32" s="45"/>
      <c r="C32" s="45"/>
      <c r="D32" s="87"/>
      <c r="E32" s="87"/>
      <c r="F32" s="87"/>
      <c r="G32" s="26"/>
      <c r="H32" s="44" t="s">
        <v>46</v>
      </c>
      <c r="I32" s="45"/>
      <c r="J32" s="73"/>
      <c r="K32" s="2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s="29" customFormat="1" ht="12.75" customHeight="1" x14ac:dyDescent="0.2">
      <c r="A33" s="27"/>
      <c r="B33" s="88">
        <v>30</v>
      </c>
      <c r="C33" s="89" t="s">
        <v>47</v>
      </c>
      <c r="D33" s="90"/>
      <c r="E33" s="91"/>
      <c r="F33" s="43">
        <f>D33+E33</f>
        <v>0</v>
      </c>
      <c r="G33" s="26"/>
      <c r="H33" s="51" t="s">
        <v>29</v>
      </c>
      <c r="I33" s="52"/>
      <c r="J33" s="53">
        <f>F80</f>
        <v>0</v>
      </c>
      <c r="K33" s="2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s="29" customFormat="1" ht="12.75" customHeight="1" x14ac:dyDescent="0.2">
      <c r="A34" s="27"/>
      <c r="B34" s="92">
        <v>37</v>
      </c>
      <c r="C34" s="93" t="s">
        <v>48</v>
      </c>
      <c r="D34" s="94"/>
      <c r="E34" s="95"/>
      <c r="F34" s="50">
        <f t="shared" ref="F34:F58" si="1">D34+E34</f>
        <v>0</v>
      </c>
      <c r="G34" s="26"/>
      <c r="H34" s="56" t="s">
        <v>132</v>
      </c>
      <c r="I34" s="57"/>
      <c r="J34" s="58"/>
      <c r="K34" s="19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s="97" customFormat="1" ht="12.75" customHeight="1" x14ac:dyDescent="0.2">
      <c r="A35" s="27"/>
      <c r="B35" s="92">
        <v>380</v>
      </c>
      <c r="C35" s="93" t="s">
        <v>49</v>
      </c>
      <c r="D35" s="94"/>
      <c r="E35" s="95"/>
      <c r="F35" s="50">
        <f t="shared" si="1"/>
        <v>0</v>
      </c>
      <c r="G35" s="27"/>
      <c r="H35" s="56" t="s">
        <v>50</v>
      </c>
      <c r="I35" s="96"/>
      <c r="J35" s="58"/>
      <c r="K35" s="2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s="97" customFormat="1" ht="12.75" customHeight="1" thickBot="1" x14ac:dyDescent="0.25">
      <c r="A36" s="27"/>
      <c r="B36" s="92">
        <v>381</v>
      </c>
      <c r="C36" s="93" t="s">
        <v>51</v>
      </c>
      <c r="D36" s="94"/>
      <c r="E36" s="95"/>
      <c r="F36" s="50">
        <f t="shared" si="1"/>
        <v>0</v>
      </c>
      <c r="G36" s="27"/>
      <c r="H36" s="61" t="s">
        <v>52</v>
      </c>
      <c r="I36" s="62"/>
      <c r="J36" s="58"/>
      <c r="K36" s="2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s="97" customFormat="1" ht="12.75" customHeight="1" x14ac:dyDescent="0.2">
      <c r="A37" s="27"/>
      <c r="B37" s="92">
        <v>39</v>
      </c>
      <c r="C37" s="93" t="s">
        <v>53</v>
      </c>
      <c r="D37" s="94"/>
      <c r="E37" s="95"/>
      <c r="F37" s="50">
        <f t="shared" si="1"/>
        <v>0</v>
      </c>
      <c r="G37" s="27"/>
      <c r="H37" s="98" t="s">
        <v>38</v>
      </c>
      <c r="I37" s="99"/>
      <c r="J37" s="53">
        <f>SUM(J33:J36)</f>
        <v>0</v>
      </c>
      <c r="K37" s="19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s="97" customFormat="1" ht="12.75" customHeight="1" thickBot="1" x14ac:dyDescent="0.25">
      <c r="A38" s="27"/>
      <c r="B38" s="92">
        <v>40</v>
      </c>
      <c r="C38" s="47" t="s">
        <v>54</v>
      </c>
      <c r="D38" s="94"/>
      <c r="E38" s="95"/>
      <c r="F38" s="50">
        <f>D38+E38</f>
        <v>0</v>
      </c>
      <c r="G38" s="27"/>
      <c r="H38" s="66" t="s">
        <v>55</v>
      </c>
      <c r="I38" s="62"/>
      <c r="J38" s="67"/>
      <c r="K38" s="2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s="29" customFormat="1" ht="12.75" customHeight="1" thickBot="1" x14ac:dyDescent="0.25">
      <c r="A39" s="27"/>
      <c r="B39" s="92">
        <v>405</v>
      </c>
      <c r="C39" s="47" t="s">
        <v>56</v>
      </c>
      <c r="D39" s="94"/>
      <c r="E39" s="95"/>
      <c r="F39" s="50">
        <f>D39+E39</f>
        <v>0</v>
      </c>
      <c r="G39" s="26"/>
      <c r="H39" s="68" t="s">
        <v>42</v>
      </c>
      <c r="I39" s="69"/>
      <c r="J39" s="70">
        <f>J37-J38</f>
        <v>0</v>
      </c>
      <c r="K39" s="2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s="97" customFormat="1" ht="12.75" customHeight="1" x14ac:dyDescent="0.2">
      <c r="A40" s="27"/>
      <c r="B40" s="92">
        <v>41</v>
      </c>
      <c r="C40" s="47" t="s">
        <v>57</v>
      </c>
      <c r="D40" s="94"/>
      <c r="E40" s="95"/>
      <c r="F40" s="50">
        <f t="shared" si="1"/>
        <v>0</v>
      </c>
      <c r="G40" s="27"/>
      <c r="H40" s="26"/>
      <c r="I40" s="26"/>
      <c r="J40" s="26"/>
      <c r="K40" s="1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s="29" customFormat="1" ht="12.75" customHeight="1" x14ac:dyDescent="0.2">
      <c r="A41" s="27"/>
      <c r="B41" s="92">
        <v>42</v>
      </c>
      <c r="C41" s="47" t="s">
        <v>58</v>
      </c>
      <c r="D41" s="94"/>
      <c r="E41" s="95"/>
      <c r="F41" s="50">
        <f t="shared" si="1"/>
        <v>0</v>
      </c>
      <c r="G41" s="26"/>
      <c r="H41" s="26"/>
      <c r="I41" s="26"/>
      <c r="J41" s="26"/>
      <c r="K41" s="2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s="29" customFormat="1" ht="12.75" customHeight="1" x14ac:dyDescent="0.2">
      <c r="A42" s="27"/>
      <c r="B42" s="92">
        <v>43</v>
      </c>
      <c r="C42" s="59" t="s">
        <v>59</v>
      </c>
      <c r="D42" s="94"/>
      <c r="E42" s="95"/>
      <c r="F42" s="50">
        <f t="shared" si="1"/>
        <v>0</v>
      </c>
      <c r="G42" s="26"/>
      <c r="H42" s="26"/>
      <c r="I42" s="26"/>
      <c r="J42" s="26"/>
      <c r="K42" s="2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s="29" customFormat="1" ht="12.75" customHeight="1" x14ac:dyDescent="0.2">
      <c r="A43" s="27"/>
      <c r="B43" s="92">
        <v>440</v>
      </c>
      <c r="C43" s="100" t="s">
        <v>60</v>
      </c>
      <c r="D43" s="94"/>
      <c r="E43" s="95"/>
      <c r="F43" s="50">
        <f t="shared" si="1"/>
        <v>0</v>
      </c>
      <c r="G43" s="26"/>
      <c r="H43" s="26"/>
      <c r="I43" s="26"/>
      <c r="J43" s="26"/>
      <c r="K43" s="19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s="29" customFormat="1" ht="12.75" customHeight="1" x14ac:dyDescent="0.2">
      <c r="A44" s="27"/>
      <c r="B44" s="101">
        <v>442</v>
      </c>
      <c r="C44" s="102" t="s">
        <v>61</v>
      </c>
      <c r="D44" s="94"/>
      <c r="E44" s="95"/>
      <c r="F44" s="50">
        <f t="shared" si="1"/>
        <v>0</v>
      </c>
      <c r="G44" s="26"/>
      <c r="H44" s="26"/>
      <c r="I44" s="26"/>
      <c r="J44" s="26"/>
      <c r="K44" s="2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s="29" customFormat="1" ht="12.75" customHeight="1" x14ac:dyDescent="0.2">
      <c r="A45" s="27"/>
      <c r="B45" s="92">
        <v>443</v>
      </c>
      <c r="C45" s="100" t="s">
        <v>62</v>
      </c>
      <c r="D45" s="94"/>
      <c r="E45" s="95"/>
      <c r="F45" s="50">
        <f t="shared" si="1"/>
        <v>0</v>
      </c>
      <c r="G45" s="26"/>
      <c r="H45" s="26"/>
      <c r="I45" s="26"/>
      <c r="J45" s="26"/>
      <c r="K45" s="2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s="103" customFormat="1" ht="12.75" customHeight="1" x14ac:dyDescent="0.2">
      <c r="A46" s="27"/>
      <c r="B46" s="101">
        <v>444</v>
      </c>
      <c r="C46" s="102" t="s">
        <v>63</v>
      </c>
      <c r="D46" s="94"/>
      <c r="E46" s="95"/>
      <c r="F46" s="50">
        <f t="shared" si="1"/>
        <v>0</v>
      </c>
      <c r="G46" s="26"/>
      <c r="H46" s="26"/>
      <c r="I46" s="26"/>
      <c r="J46" s="26"/>
      <c r="K46" s="1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s="29" customFormat="1" ht="12.75" customHeight="1" x14ac:dyDescent="0.2">
      <c r="A47" s="27"/>
      <c r="B47" s="101">
        <v>448</v>
      </c>
      <c r="C47" s="102" t="s">
        <v>64</v>
      </c>
      <c r="D47" s="104"/>
      <c r="E47" s="105"/>
      <c r="F47" s="50">
        <f t="shared" si="1"/>
        <v>0</v>
      </c>
      <c r="G47" s="26"/>
      <c r="H47" s="106" t="s">
        <v>65</v>
      </c>
      <c r="I47" s="107"/>
      <c r="J47" s="108">
        <f>F44+F46+F47</f>
        <v>0</v>
      </c>
      <c r="K47" s="2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s="29" customFormat="1" ht="12.75" customHeight="1" x14ac:dyDescent="0.2">
      <c r="A48" s="27"/>
      <c r="B48" s="92">
        <v>45</v>
      </c>
      <c r="C48" s="59" t="s">
        <v>66</v>
      </c>
      <c r="D48" s="109"/>
      <c r="E48" s="95"/>
      <c r="F48" s="50">
        <f t="shared" si="1"/>
        <v>0</v>
      </c>
      <c r="G48" s="26"/>
      <c r="H48" s="26"/>
      <c r="I48" s="26"/>
      <c r="J48" s="26"/>
      <c r="K48" s="2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s="29" customFormat="1" ht="12.75" customHeight="1" x14ac:dyDescent="0.2">
      <c r="A49" s="27"/>
      <c r="B49" s="92">
        <v>460</v>
      </c>
      <c r="C49" s="110" t="s">
        <v>67</v>
      </c>
      <c r="D49" s="109"/>
      <c r="E49" s="71">
        <f>-D49</f>
        <v>0</v>
      </c>
      <c r="F49" s="50">
        <f t="shared" si="1"/>
        <v>0</v>
      </c>
      <c r="G49" s="26"/>
      <c r="H49" s="26"/>
      <c r="I49" s="26"/>
      <c r="J49" s="26"/>
      <c r="K49" s="19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s="29" customFormat="1" ht="12.75" customHeight="1" x14ac:dyDescent="0.2">
      <c r="A50" s="27"/>
      <c r="B50" s="111">
        <v>461</v>
      </c>
      <c r="C50" s="110" t="s">
        <v>68</v>
      </c>
      <c r="D50" s="109"/>
      <c r="E50" s="71">
        <f>-D50</f>
        <v>0</v>
      </c>
      <c r="F50" s="50">
        <f t="shared" si="1"/>
        <v>0</v>
      </c>
      <c r="G50" s="26"/>
      <c r="H50" s="28"/>
      <c r="I50" s="26"/>
      <c r="J50" s="26"/>
      <c r="K50" s="2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s="29" customFormat="1" ht="12.75" customHeight="1" x14ac:dyDescent="0.2">
      <c r="A51" s="27"/>
      <c r="B51" s="111">
        <v>463</v>
      </c>
      <c r="C51" s="110" t="s">
        <v>69</v>
      </c>
      <c r="D51" s="109"/>
      <c r="E51" s="71">
        <f>-D51</f>
        <v>0</v>
      </c>
      <c r="F51" s="50">
        <f t="shared" si="1"/>
        <v>0</v>
      </c>
      <c r="G51" s="26"/>
      <c r="H51" s="112"/>
      <c r="I51" s="113"/>
      <c r="J51" s="114"/>
      <c r="K51" s="11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s="29" customFormat="1" ht="12.75" customHeight="1" x14ac:dyDescent="0.2">
      <c r="A52" s="27"/>
      <c r="B52" s="111">
        <v>468</v>
      </c>
      <c r="C52" s="110" t="s">
        <v>70</v>
      </c>
      <c r="D52" s="104"/>
      <c r="E52" s="105"/>
      <c r="F52" s="50">
        <f t="shared" si="1"/>
        <v>0</v>
      </c>
      <c r="G52" s="26"/>
      <c r="H52" s="26"/>
      <c r="I52" s="26"/>
      <c r="J52" s="26"/>
      <c r="K52" s="19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s="29" customFormat="1" ht="12.75" customHeight="1" x14ac:dyDescent="0.2">
      <c r="A53" s="27"/>
      <c r="B53" s="92">
        <v>469</v>
      </c>
      <c r="C53" s="110" t="s">
        <v>71</v>
      </c>
      <c r="D53" s="105"/>
      <c r="E53" s="95"/>
      <c r="F53" s="50">
        <f t="shared" si="1"/>
        <v>0</v>
      </c>
      <c r="G53" s="26"/>
      <c r="H53" s="26"/>
      <c r="I53" s="26"/>
      <c r="J53" s="26"/>
      <c r="K53" s="2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s="29" customFormat="1" ht="12.75" customHeight="1" x14ac:dyDescent="0.2">
      <c r="A54" s="27"/>
      <c r="B54" s="92">
        <v>47</v>
      </c>
      <c r="C54" s="59" t="s">
        <v>72</v>
      </c>
      <c r="D54" s="109"/>
      <c r="E54" s="95"/>
      <c r="F54" s="50">
        <f t="shared" si="1"/>
        <v>0</v>
      </c>
      <c r="G54" s="26"/>
      <c r="H54" s="26"/>
      <c r="I54" s="26"/>
      <c r="J54" s="26"/>
      <c r="K54" s="2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s="29" customFormat="1" ht="12.75" customHeight="1" x14ac:dyDescent="0.2">
      <c r="A55" s="27"/>
      <c r="B55" s="92">
        <v>48</v>
      </c>
      <c r="C55" s="47" t="s">
        <v>73</v>
      </c>
      <c r="D55" s="109"/>
      <c r="E55" s="95"/>
      <c r="F55" s="50">
        <f t="shared" si="1"/>
        <v>0</v>
      </c>
      <c r="G55" s="26"/>
      <c r="H55" s="26"/>
      <c r="I55" s="26"/>
      <c r="J55" s="26"/>
      <c r="K55" s="19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s="29" customFormat="1" ht="12.75" customHeight="1" x14ac:dyDescent="0.2">
      <c r="A56" s="27"/>
      <c r="B56" s="92">
        <v>49</v>
      </c>
      <c r="C56" s="59" t="s">
        <v>74</v>
      </c>
      <c r="D56" s="109"/>
      <c r="E56" s="95"/>
      <c r="F56" s="50">
        <f t="shared" si="1"/>
        <v>0</v>
      </c>
      <c r="G56" s="26"/>
      <c r="H56" s="26"/>
      <c r="I56" s="26"/>
      <c r="J56" s="26"/>
      <c r="K56" s="2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s="29" customFormat="1" ht="12.75" customHeight="1" x14ac:dyDescent="0.2">
      <c r="A57" s="27"/>
      <c r="B57" s="46" t="s">
        <v>1</v>
      </c>
      <c r="C57" s="116"/>
      <c r="D57" s="95"/>
      <c r="E57" s="95"/>
      <c r="F57" s="50">
        <f t="shared" si="1"/>
        <v>0</v>
      </c>
      <c r="G57" s="26"/>
      <c r="H57" s="26"/>
      <c r="I57" s="26"/>
      <c r="J57" s="26"/>
      <c r="K57" s="2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s="29" customFormat="1" ht="12.75" customHeight="1" x14ac:dyDescent="0.2">
      <c r="A58" s="27"/>
      <c r="B58" s="46">
        <v>77</v>
      </c>
      <c r="C58" s="47" t="s">
        <v>41</v>
      </c>
      <c r="D58" s="109"/>
      <c r="E58" s="95"/>
      <c r="F58" s="50">
        <f t="shared" si="1"/>
        <v>0</v>
      </c>
      <c r="G58" s="26"/>
      <c r="H58" s="26"/>
      <c r="I58" s="26"/>
      <c r="J58" s="26"/>
      <c r="K58" s="19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s="29" customFormat="1" ht="12.75" customHeight="1" x14ac:dyDescent="0.2">
      <c r="A59" s="27"/>
      <c r="B59" s="46">
        <v>78</v>
      </c>
      <c r="C59" s="59" t="s">
        <v>75</v>
      </c>
      <c r="D59" s="109"/>
      <c r="E59" s="71">
        <f>-D59</f>
        <v>0</v>
      </c>
      <c r="F59" s="50">
        <v>0</v>
      </c>
      <c r="G59" s="26"/>
      <c r="H59" s="26"/>
      <c r="I59" s="26"/>
      <c r="J59" s="26"/>
      <c r="K59" s="2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s="29" customFormat="1" ht="12.75" customHeight="1" thickBot="1" x14ac:dyDescent="0.25">
      <c r="A60" s="27"/>
      <c r="B60" s="74">
        <v>79</v>
      </c>
      <c r="C60" s="75" t="s">
        <v>76</v>
      </c>
      <c r="D60" s="117"/>
      <c r="E60" s="118">
        <f>-D60</f>
        <v>0</v>
      </c>
      <c r="F60" s="119">
        <v>0</v>
      </c>
      <c r="G60" s="26"/>
      <c r="H60" s="26"/>
      <c r="I60" s="26"/>
      <c r="J60" s="26"/>
      <c r="K60" s="2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s="29" customFormat="1" ht="3.75" customHeight="1" thickBot="1" x14ac:dyDescent="0.25">
      <c r="A61" s="27"/>
      <c r="B61" s="120"/>
      <c r="C61" s="80"/>
      <c r="D61" s="121"/>
      <c r="E61" s="122"/>
      <c r="F61" s="122"/>
      <c r="G61" s="82"/>
      <c r="H61" s="26"/>
      <c r="I61" s="26"/>
      <c r="J61" s="26"/>
      <c r="K61" s="1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x14ac:dyDescent="0.2">
      <c r="A62" s="27"/>
      <c r="B62" s="215" t="s">
        <v>77</v>
      </c>
      <c r="C62" s="216" t="e">
        <v>#N/A</v>
      </c>
      <c r="D62" s="123">
        <f>D35+D36+D38+D39+D55</f>
        <v>0</v>
      </c>
      <c r="E62" s="123">
        <f>E35+E36+E38+E39+E55</f>
        <v>0</v>
      </c>
      <c r="F62" s="43">
        <f>F35+F36+F38+F39+F55</f>
        <v>0</v>
      </c>
      <c r="G62" s="26"/>
      <c r="H62" s="26"/>
      <c r="I62" s="26"/>
      <c r="J62" s="26"/>
      <c r="K62" s="23"/>
    </row>
    <row r="63" spans="1:47" ht="13.5" thickBot="1" x14ac:dyDescent="0.25">
      <c r="A63" s="27"/>
      <c r="B63" s="217" t="s">
        <v>78</v>
      </c>
      <c r="C63" s="218" t="e">
        <v>#N/A</v>
      </c>
      <c r="D63" s="118">
        <f>SUM(D33:D60)-D62</f>
        <v>0</v>
      </c>
      <c r="E63" s="118">
        <f>SUM(E33:E60)-E62</f>
        <v>0</v>
      </c>
      <c r="F63" s="119">
        <f>SUM(F33:F60)-F62</f>
        <v>0</v>
      </c>
      <c r="G63" s="26"/>
      <c r="H63" s="26"/>
      <c r="I63" s="26"/>
      <c r="J63" s="26"/>
      <c r="K63" s="23"/>
    </row>
    <row r="64" spans="1:47" ht="3.75" customHeight="1" thickBot="1" x14ac:dyDescent="0.25">
      <c r="A64" s="27"/>
      <c r="B64" s="124"/>
      <c r="C64" s="125"/>
      <c r="D64" s="126"/>
      <c r="E64" s="127"/>
      <c r="F64" s="127"/>
      <c r="G64" s="82"/>
      <c r="H64" s="26"/>
      <c r="I64" s="26"/>
      <c r="J64" s="26"/>
      <c r="K64" s="23"/>
    </row>
    <row r="65" spans="1:11" ht="13.5" thickBot="1" x14ac:dyDescent="0.25">
      <c r="A65" s="27"/>
      <c r="B65" s="203" t="s">
        <v>79</v>
      </c>
      <c r="C65" s="204" t="e">
        <v>#N/A</v>
      </c>
      <c r="D65" s="85">
        <f>SUM(D33:D60)</f>
        <v>0</v>
      </c>
      <c r="E65" s="85">
        <f>SUM(E33:E60)</f>
        <v>0</v>
      </c>
      <c r="F65" s="128">
        <f>SUM(F33:F60)</f>
        <v>0</v>
      </c>
      <c r="G65" s="26"/>
      <c r="H65" s="26"/>
      <c r="I65" s="26"/>
      <c r="J65" s="26"/>
      <c r="K65" s="23"/>
    </row>
    <row r="66" spans="1:11" ht="3.75" customHeight="1" thickBot="1" x14ac:dyDescent="0.25">
      <c r="A66" s="27"/>
      <c r="B66" s="129"/>
      <c r="C66" s="130"/>
      <c r="D66" s="130"/>
      <c r="E66" s="130"/>
      <c r="F66" s="131"/>
      <c r="G66" s="26"/>
      <c r="H66" s="26"/>
      <c r="I66" s="26"/>
      <c r="J66" s="26"/>
      <c r="K66" s="23"/>
    </row>
    <row r="67" spans="1:11" ht="13.5" customHeight="1" thickBot="1" x14ac:dyDescent="0.25">
      <c r="A67" s="27"/>
      <c r="B67" s="203" t="s">
        <v>80</v>
      </c>
      <c r="C67" s="204" t="e">
        <v>#N/A</v>
      </c>
      <c r="D67" s="85">
        <f>D31-D65</f>
        <v>0</v>
      </c>
      <c r="E67" s="85">
        <f>E31-E65</f>
        <v>0</v>
      </c>
      <c r="F67" s="128">
        <f>F31-F65</f>
        <v>0</v>
      </c>
      <c r="G67" s="26"/>
      <c r="H67" s="26"/>
      <c r="I67" s="26"/>
      <c r="J67" s="26"/>
      <c r="K67" s="23"/>
    </row>
    <row r="68" spans="1:11" x14ac:dyDescent="0.2">
      <c r="A68" s="27"/>
      <c r="B68" s="45"/>
      <c r="C68" s="45"/>
      <c r="D68" s="45"/>
      <c r="E68" s="45"/>
      <c r="F68" s="45"/>
      <c r="G68" s="26"/>
      <c r="H68" s="26"/>
      <c r="I68" s="26"/>
      <c r="J68" s="26"/>
      <c r="K68" s="23"/>
    </row>
    <row r="69" spans="1:11" ht="13.5" thickBot="1" x14ac:dyDescent="0.25">
      <c r="A69" s="26"/>
      <c r="B69" s="132" t="s">
        <v>81</v>
      </c>
      <c r="C69" s="133"/>
      <c r="D69" s="133"/>
      <c r="E69" s="133"/>
      <c r="F69" s="133"/>
      <c r="G69" s="26"/>
      <c r="H69" s="26"/>
      <c r="I69" s="26"/>
      <c r="J69" s="26"/>
      <c r="K69" s="23"/>
    </row>
    <row r="70" spans="1:11" x14ac:dyDescent="0.2">
      <c r="A70" s="26"/>
      <c r="B70" s="134">
        <v>442</v>
      </c>
      <c r="C70" s="135" t="s">
        <v>82</v>
      </c>
      <c r="D70" s="136"/>
      <c r="E70" s="137"/>
      <c r="F70" s="138">
        <f t="shared" ref="F70:F71" si="2">D70+E70</f>
        <v>0</v>
      </c>
      <c r="G70" s="26"/>
      <c r="H70" s="26"/>
      <c r="I70" s="26"/>
      <c r="J70" s="26"/>
      <c r="K70" s="23"/>
    </row>
    <row r="71" spans="1:11" x14ac:dyDescent="0.2">
      <c r="A71" s="26"/>
      <c r="B71" s="139">
        <v>444</v>
      </c>
      <c r="C71" s="140" t="s">
        <v>83</v>
      </c>
      <c r="D71" s="141"/>
      <c r="E71" s="142"/>
      <c r="F71" s="143">
        <f t="shared" si="2"/>
        <v>0</v>
      </c>
      <c r="G71" s="26"/>
      <c r="H71" s="26"/>
      <c r="I71" s="26"/>
      <c r="J71" s="26"/>
      <c r="K71" s="23"/>
    </row>
    <row r="72" spans="1:11" ht="12.75" customHeight="1" thickBot="1" x14ac:dyDescent="0.25">
      <c r="A72" s="26"/>
      <c r="B72" s="144">
        <v>448</v>
      </c>
      <c r="C72" s="145" t="s">
        <v>84</v>
      </c>
      <c r="D72" s="146"/>
      <c r="E72" s="147"/>
      <c r="F72" s="148">
        <f>D72+E72</f>
        <v>0</v>
      </c>
      <c r="G72" s="26"/>
      <c r="H72" s="26"/>
      <c r="I72" s="26"/>
      <c r="J72" s="26"/>
      <c r="K72" s="23"/>
    </row>
    <row r="73" spans="1:11" ht="3.75" customHeight="1" thickBot="1" x14ac:dyDescent="0.25">
      <c r="A73" s="26"/>
      <c r="B73" s="133"/>
      <c r="C73" s="149"/>
      <c r="D73" s="149"/>
      <c r="E73" s="149"/>
      <c r="F73" s="149"/>
      <c r="G73" s="150"/>
      <c r="H73" s="150"/>
      <c r="I73" s="26"/>
      <c r="J73" s="26"/>
      <c r="K73" s="23"/>
    </row>
    <row r="74" spans="1:11" ht="13.5" customHeight="1" thickBot="1" x14ac:dyDescent="0.25">
      <c r="A74" s="26"/>
      <c r="B74" s="203" t="s">
        <v>85</v>
      </c>
      <c r="C74" s="204" t="e">
        <v>#N/A</v>
      </c>
      <c r="D74" s="151">
        <f>SUM(D70:D72)</f>
        <v>0</v>
      </c>
      <c r="E74" s="152">
        <f t="shared" ref="E74" si="3">SUM(E70:E72)</f>
        <v>0</v>
      </c>
      <c r="F74" s="128">
        <f>SUM(F70:F72)</f>
        <v>0</v>
      </c>
      <c r="G74" s="26"/>
      <c r="H74" s="26"/>
      <c r="I74" s="26"/>
      <c r="J74" s="26"/>
      <c r="K74" s="23"/>
    </row>
    <row r="75" spans="1:11" ht="3.75" customHeight="1" x14ac:dyDescent="0.2">
      <c r="A75" s="26"/>
      <c r="B75" s="153"/>
      <c r="C75" s="154"/>
      <c r="D75" s="155"/>
      <c r="E75" s="156"/>
      <c r="F75" s="157"/>
      <c r="G75" s="150"/>
      <c r="H75" s="26"/>
      <c r="I75" s="26"/>
      <c r="J75" s="26"/>
      <c r="K75" s="23"/>
    </row>
    <row r="76" spans="1:11" ht="12.75" customHeight="1" x14ac:dyDescent="0.2">
      <c r="A76" s="26"/>
      <c r="B76" s="140"/>
      <c r="C76" s="140" t="s">
        <v>86</v>
      </c>
      <c r="D76" s="158"/>
      <c r="E76" s="159"/>
      <c r="F76" s="141"/>
      <c r="G76" s="26"/>
      <c r="H76" s="26"/>
      <c r="I76" s="26"/>
      <c r="J76" s="26"/>
      <c r="K76" s="23"/>
    </row>
    <row r="77" spans="1:11" ht="12.75" customHeight="1" x14ac:dyDescent="0.2">
      <c r="A77" s="26"/>
      <c r="B77" s="140"/>
      <c r="C77" s="140" t="s">
        <v>87</v>
      </c>
      <c r="D77" s="158"/>
      <c r="E77" s="159"/>
      <c r="F77" s="141"/>
      <c r="G77" s="26"/>
      <c r="H77" s="26"/>
      <c r="I77" s="26"/>
      <c r="J77" s="26"/>
      <c r="K77" s="23"/>
    </row>
    <row r="78" spans="1:11" ht="12.75" customHeight="1" x14ac:dyDescent="0.2">
      <c r="A78" s="26"/>
      <c r="B78" s="140"/>
      <c r="C78" s="140" t="s">
        <v>88</v>
      </c>
      <c r="D78" s="158"/>
      <c r="E78" s="159"/>
      <c r="F78" s="141"/>
      <c r="G78" s="26"/>
      <c r="H78" s="26"/>
      <c r="I78" s="26"/>
      <c r="J78" s="26"/>
      <c r="K78" s="23"/>
    </row>
    <row r="79" spans="1:11" ht="3.75" customHeight="1" thickBot="1" x14ac:dyDescent="0.25">
      <c r="A79" s="26"/>
      <c r="B79" s="133"/>
      <c r="C79" s="133"/>
      <c r="D79" s="133"/>
      <c r="E79" s="133"/>
      <c r="F79" s="133"/>
      <c r="G79" s="26"/>
      <c r="H79" s="26"/>
      <c r="I79" s="26"/>
      <c r="J79" s="26"/>
      <c r="K79" s="23"/>
    </row>
    <row r="80" spans="1:11" ht="13.5" customHeight="1" thickBot="1" x14ac:dyDescent="0.25">
      <c r="A80" s="26"/>
      <c r="B80" s="205" t="s">
        <v>89</v>
      </c>
      <c r="C80" s="206" t="e">
        <v>#N/A</v>
      </c>
      <c r="D80" s="160">
        <f>D65-D44-D46+D70+D71</f>
        <v>0</v>
      </c>
      <c r="E80" s="161">
        <f>E65-E44-E46-E47+E70+E71+E72</f>
        <v>0</v>
      </c>
      <c r="F80" s="162">
        <f>F65-F44-F46-F47+F70+F71+F72</f>
        <v>0</v>
      </c>
      <c r="G80" s="26"/>
      <c r="H80" s="26"/>
      <c r="I80" s="26"/>
      <c r="J80" s="26"/>
      <c r="K80" s="23"/>
    </row>
    <row r="81" spans="1:11" ht="3.75" customHeight="1" thickBot="1" x14ac:dyDescent="0.25">
      <c r="A81" s="26"/>
      <c r="B81" s="149"/>
      <c r="C81" s="149"/>
      <c r="D81" s="149"/>
      <c r="E81" s="149"/>
      <c r="F81" s="149"/>
      <c r="G81" s="26"/>
      <c r="H81" s="26"/>
      <c r="I81" s="26"/>
      <c r="J81" s="26"/>
      <c r="K81" s="23"/>
    </row>
    <row r="82" spans="1:11" ht="13.5" customHeight="1" thickBot="1" x14ac:dyDescent="0.25">
      <c r="A82" s="26"/>
      <c r="B82" s="205" t="s">
        <v>90</v>
      </c>
      <c r="C82" s="206" t="e">
        <v>#N/A</v>
      </c>
      <c r="D82" s="160">
        <f>D31-D80</f>
        <v>0</v>
      </c>
      <c r="E82" s="161">
        <f>E31-E80</f>
        <v>0</v>
      </c>
      <c r="F82" s="162">
        <f>F31-F80</f>
        <v>0</v>
      </c>
      <c r="G82" s="26"/>
      <c r="H82" s="26"/>
      <c r="I82" s="26"/>
      <c r="J82" s="26"/>
      <c r="K82" s="23"/>
    </row>
    <row r="83" spans="1:11" x14ac:dyDescent="0.2">
      <c r="A83" s="163"/>
      <c r="B83" s="164"/>
      <c r="C83" s="164"/>
      <c r="D83" s="164"/>
      <c r="E83" s="164"/>
      <c r="F83" s="164"/>
      <c r="G83" s="163"/>
      <c r="H83" s="163"/>
      <c r="I83" s="163"/>
      <c r="J83" s="163"/>
      <c r="K83" s="23"/>
    </row>
    <row r="84" spans="1:11" x14ac:dyDescent="0.2">
      <c r="A84" s="2"/>
      <c r="B84" s="165" t="s">
        <v>91</v>
      </c>
      <c r="C84" s="2"/>
      <c r="D84" s="2"/>
      <c r="E84" s="2"/>
      <c r="F84" s="2"/>
      <c r="G84" s="2"/>
      <c r="H84" s="2"/>
      <c r="I84" s="2"/>
      <c r="J84" s="2"/>
      <c r="K84" s="23"/>
    </row>
    <row r="85" spans="1:11" x14ac:dyDescent="0.2">
      <c r="A85" s="2"/>
      <c r="B85" s="166" t="s">
        <v>92</v>
      </c>
      <c r="C85" s="2"/>
      <c r="D85" s="2"/>
      <c r="E85" s="2"/>
      <c r="F85" s="2"/>
      <c r="G85" s="2"/>
      <c r="H85" s="2"/>
      <c r="I85" s="2"/>
      <c r="J85" s="2"/>
      <c r="K85" s="23"/>
    </row>
    <row r="86" spans="1:11" x14ac:dyDescent="0.2">
      <c r="A86" s="2"/>
      <c r="B86" s="166" t="s">
        <v>93</v>
      </c>
      <c r="C86" s="2"/>
      <c r="D86" s="2"/>
      <c r="E86" s="2"/>
      <c r="F86" s="2"/>
      <c r="G86" s="2"/>
      <c r="H86" s="2"/>
      <c r="I86" s="2"/>
      <c r="J86" s="2"/>
      <c r="K86" s="23"/>
    </row>
    <row r="87" spans="1:11" x14ac:dyDescent="0.2">
      <c r="A87" s="2"/>
      <c r="B87" s="166" t="s">
        <v>133</v>
      </c>
      <c r="C87" s="2"/>
      <c r="D87" s="2"/>
      <c r="E87" s="2"/>
      <c r="F87" s="2"/>
      <c r="G87" s="2"/>
      <c r="H87" s="2"/>
      <c r="I87" s="2"/>
      <c r="J87" s="2"/>
      <c r="K87" s="23"/>
    </row>
    <row r="88" spans="1:11" x14ac:dyDescent="0.2">
      <c r="A88" s="2"/>
      <c r="B88" s="166" t="s">
        <v>94</v>
      </c>
      <c r="C88" s="2"/>
      <c r="D88" s="2"/>
      <c r="E88" s="2"/>
      <c r="F88" s="2"/>
      <c r="G88" s="2"/>
      <c r="H88" s="2"/>
      <c r="I88" s="2"/>
      <c r="J88" s="2"/>
      <c r="K88" s="23"/>
    </row>
    <row r="89" spans="1:11" x14ac:dyDescent="0.2">
      <c r="A89" s="2"/>
      <c r="B89" s="166" t="s">
        <v>95</v>
      </c>
      <c r="C89" s="2"/>
      <c r="D89" s="2"/>
      <c r="E89" s="2"/>
      <c r="F89" s="2"/>
      <c r="G89" s="2"/>
      <c r="H89" s="2"/>
      <c r="I89" s="2"/>
      <c r="J89" s="2"/>
      <c r="K89" s="23"/>
    </row>
    <row r="90" spans="1:11" x14ac:dyDescent="0.2">
      <c r="A90" s="2"/>
      <c r="B90" s="166" t="s">
        <v>135</v>
      </c>
      <c r="C90" s="2"/>
      <c r="D90" s="2"/>
      <c r="E90" s="2"/>
      <c r="F90" s="2"/>
      <c r="G90" s="2"/>
      <c r="H90" s="2"/>
      <c r="I90" s="2"/>
      <c r="J90" s="2"/>
      <c r="K90" s="23"/>
    </row>
    <row r="91" spans="1:11" x14ac:dyDescent="0.2">
      <c r="A91" s="2"/>
      <c r="B91" s="166" t="s">
        <v>134</v>
      </c>
      <c r="C91" s="2"/>
      <c r="D91" s="2"/>
      <c r="E91" s="2"/>
      <c r="F91" s="2"/>
      <c r="G91" s="2"/>
      <c r="H91" s="2"/>
      <c r="I91" s="2"/>
      <c r="J91" s="2"/>
      <c r="K91" s="23"/>
    </row>
    <row r="92" spans="1:11" x14ac:dyDescent="0.2">
      <c r="A92" s="2"/>
      <c r="B92" s="166" t="s">
        <v>96</v>
      </c>
      <c r="C92" s="2"/>
      <c r="D92" s="2"/>
      <c r="E92" s="2"/>
      <c r="F92" s="2"/>
      <c r="G92" s="2"/>
      <c r="H92" s="2"/>
      <c r="I92" s="2"/>
      <c r="J92" s="2"/>
      <c r="K92" s="23"/>
    </row>
    <row r="93" spans="1:11" x14ac:dyDescent="0.2">
      <c r="A93" s="2"/>
      <c r="B93" s="166" t="s">
        <v>97</v>
      </c>
      <c r="C93" s="2"/>
      <c r="D93" s="2"/>
      <c r="E93" s="2"/>
      <c r="F93" s="2"/>
      <c r="G93" s="2"/>
      <c r="H93" s="2"/>
      <c r="I93" s="2"/>
      <c r="J93" s="2"/>
      <c r="K93" s="23"/>
    </row>
    <row r="94" spans="1:11" x14ac:dyDescent="0.2">
      <c r="A94" s="2"/>
      <c r="B94" s="166" t="s">
        <v>98</v>
      </c>
      <c r="C94" s="2"/>
      <c r="D94" s="2"/>
      <c r="E94" s="2"/>
      <c r="F94" s="2"/>
      <c r="G94" s="2"/>
      <c r="H94" s="2"/>
      <c r="I94" s="2"/>
      <c r="J94" s="2"/>
      <c r="K94" s="23"/>
    </row>
    <row r="95" spans="1:1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3"/>
    </row>
    <row r="96" spans="1:11" x14ac:dyDescent="0.2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3"/>
    </row>
  </sheetData>
  <sheetProtection algorithmName="SHA-512" hashValue="ph/was/kfr6c/hlvfdirNXp1e7FQiqqCufPxVfN1b4tXV0lWy9jieXziHqT8Pt2u5li2L2wH51TlylS+LYLrWA==" saltValue="zqxTFihrRP/Nw9VDoH+uSg==" spinCount="100000" sheet="1" selectLockedCells="1"/>
  <mergeCells count="30">
    <mergeCell ref="B4:C4"/>
    <mergeCell ref="D4:F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3:C13"/>
    <mergeCell ref="D13:F13"/>
    <mergeCell ref="B12:C12"/>
    <mergeCell ref="D12:F12"/>
    <mergeCell ref="D14:F14"/>
    <mergeCell ref="H17:J17"/>
    <mergeCell ref="B62:C62"/>
    <mergeCell ref="B63:C63"/>
    <mergeCell ref="B65:C65"/>
    <mergeCell ref="B67:C67"/>
    <mergeCell ref="B74:C74"/>
    <mergeCell ref="B80:C80"/>
    <mergeCell ref="B82:C82"/>
    <mergeCell ref="B14:C14"/>
  </mergeCells>
  <conditionalFormatting sqref="H27:J27">
    <cfRule type="expression" dxfId="1" priority="3">
      <formula>(ABS($J$27)&gt;10000)</formula>
    </cfRule>
  </conditionalFormatting>
  <conditionalFormatting sqref="H39:J39">
    <cfRule type="expression" dxfId="0" priority="2">
      <formula>(ABS($J$39)&gt;10000)</formula>
    </cfRule>
  </conditionalFormatting>
  <dataValidations count="3">
    <dataValidation type="textLength" operator="equal" allowBlank="1" showInputMessage="1" showErrorMessage="1" errorTitle="Fehler / erreur" error="UID-Nr. bitte im folgenden Format eingeben: CHE-xxx.xxx.xxx /_x000a_Veuillez utiliser le format: CHE-xxx.xxx.xxx" sqref="D5:F5">
      <formula1>15</formula1>
    </dataValidation>
    <dataValidation type="custom" allowBlank="1" showInputMessage="1" showErrorMessage="1" errorTitle="Fehler / erreur" error="BUR-Nr. soll 8 Zeichen lang sein / le n° REE doit contenir 8 caractères." sqref="D7:F7">
      <formula1>AND(LEN(D7)=8,ISNUMBER(D7))</formula1>
    </dataValidation>
    <dataValidation type="textLength" operator="equal" allowBlank="1" showInputMessage="1" showErrorMessage="1" errorTitle="Fehler / erreur" error="Bitte eine vierstellige Jahreszahl (JJJJ) eingeben / Veuillez utiliser le format [aaaa]." sqref="D8:F8">
      <formula1>4</formula1>
    </dataValidation>
  </dataValidations>
  <pageMargins left="0.7" right="0.7" top="0.78740157499999996" bottom="0.78740157499999996" header="0.3" footer="0.3"/>
  <pageSetup paperSize="8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Fehler / erreur" error="Bitte aus der Liste auswählen / Veuillez sélectionner une entrée de la liste.">
          <x14:formula1>
            <xm:f>dropdown!$C$1:$C$3</xm:f>
          </x14:formula1>
          <xm:sqref>D6:F6</xm:sqref>
        </x14:dataValidation>
        <x14:dataValidation type="list" allowBlank="1" showInputMessage="1" showErrorMessage="1" errorTitle="Fehler / erreur" error="Bitte aus der Liste auswählen / Veuillez sélectionner une entrée de la liste.">
          <x14:formula1>
            <xm:f>dropdown!$A$1:$A$4</xm:f>
          </x14:formula1>
          <xm:sqref>D9:F9</xm:sqref>
        </x14:dataValidation>
        <x14:dataValidation type="list" allowBlank="1" showInputMessage="1" showErrorMessage="1" errorTitle="Fehler / erreur" error="Bitte aus der Liste auswählen / Veuillez sélectionner une entrée de la liste.">
          <x14:formula1>
            <xm:f>dropdown!$B$1:$B$4</xm:f>
          </x14:formula1>
          <xm:sqref>D10:F10</xm:sqref>
        </x14:dataValidation>
        <x14:dataValidation type="list" allowBlank="1" showInputMessage="1" showErrorMessage="1" errorTitle="Fehler / erreur" error="Bitte aus der Liste auswählen / Veuillez sélectionner une entrée de la liste.">
          <x14:formula1>
            <xm:f>dropdown!$D$1:$D$4</xm:f>
          </x14:formula1>
          <xm:sqref>D11:F11</xm:sqref>
        </x14:dataValidation>
        <x14:dataValidation type="list" allowBlank="1" showInputMessage="1" showErrorMessage="1" errorTitle="Fehler / erreur" error="Bitte aus der Liste auswählen / Veuillez sélectionner une entrée de la liste.">
          <x14:formula1>
            <xm:f>dropdown!$E$1:$E$3</xm:f>
          </x14:formula1>
          <xm:sqref>D12:F12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148"/>
  <sheetViews>
    <sheetView topLeftCell="A4" zoomScale="85" zoomScaleNormal="85" workbookViewId="0">
      <selection activeCell="C44" sqref="C44:E44"/>
    </sheetView>
  </sheetViews>
  <sheetFormatPr baseColWidth="10" defaultColWidth="11.42578125" defaultRowHeight="12.75" x14ac:dyDescent="0.2"/>
  <cols>
    <col min="1" max="1" width="61.140625" style="4" customWidth="1"/>
    <col min="2" max="2" width="19.42578125" style="4" customWidth="1"/>
    <col min="3" max="3" width="19.42578125" style="198" customWidth="1"/>
    <col min="4" max="4" width="19.42578125" style="4" customWidth="1"/>
    <col min="5" max="5" width="33.7109375" style="4" customWidth="1"/>
    <col min="6" max="6" width="26" style="4" hidden="1" customWidth="1"/>
    <col min="7" max="7" width="31.7109375" style="4" hidden="1" customWidth="1"/>
    <col min="8" max="16384" width="11.42578125" style="4"/>
  </cols>
  <sheetData>
    <row r="1" spans="1:7" ht="69.75" customHeight="1" x14ac:dyDescent="0.2">
      <c r="A1" s="1" t="s">
        <v>2</v>
      </c>
      <c r="B1" s="2"/>
      <c r="C1" s="168"/>
      <c r="D1" s="2"/>
      <c r="E1" s="167" t="str">
        <f>'01a_Abstimmbr_Passerelle'!J1</f>
        <v>Version 01.02.2024</v>
      </c>
      <c r="F1" s="2"/>
      <c r="G1" s="169"/>
    </row>
    <row r="2" spans="1:7" ht="33" customHeight="1" x14ac:dyDescent="0.2">
      <c r="A2" s="6" t="s">
        <v>99</v>
      </c>
      <c r="B2" s="170"/>
      <c r="C2" s="171"/>
      <c r="D2" s="170"/>
      <c r="E2" s="8"/>
      <c r="F2" s="2"/>
      <c r="G2" s="169"/>
    </row>
    <row r="3" spans="1:7" ht="33" customHeight="1" x14ac:dyDescent="0.2">
      <c r="A3" s="172"/>
      <c r="B3" s="173"/>
      <c r="C3" s="174"/>
      <c r="D3" s="173"/>
      <c r="E3" s="14"/>
      <c r="F3" s="2"/>
      <c r="G3" s="169"/>
    </row>
    <row r="4" spans="1:7" ht="17.45" customHeight="1" x14ac:dyDescent="0.25">
      <c r="A4" s="247" t="s">
        <v>10</v>
      </c>
      <c r="B4" s="248" t="e">
        <v>#N/A</v>
      </c>
      <c r="C4" s="238" t="str">
        <f>IF(ISBLANK('01a_Abstimmbr_Passerelle'!D4),"",'01a_Abstimmbr_Passerelle'!D4)</f>
        <v/>
      </c>
      <c r="D4" s="239"/>
      <c r="E4" s="240"/>
      <c r="F4" s="20"/>
      <c r="G4" s="169"/>
    </row>
    <row r="5" spans="1:7" ht="17.45" customHeight="1" x14ac:dyDescent="0.25">
      <c r="A5" s="247" t="s">
        <v>11</v>
      </c>
      <c r="B5" s="248" t="e">
        <v>#N/A</v>
      </c>
      <c r="C5" s="238" t="str">
        <f>IF(ISBLANK('01a_Abstimmbr_Passerelle'!D5),"",'01a_Abstimmbr_Passerelle'!D5)</f>
        <v/>
      </c>
      <c r="D5" s="239"/>
      <c r="E5" s="240"/>
      <c r="F5" s="20"/>
      <c r="G5" s="169"/>
    </row>
    <row r="6" spans="1:7" ht="17.45" customHeight="1" x14ac:dyDescent="0.25">
      <c r="A6" s="249" t="s">
        <v>12</v>
      </c>
      <c r="B6" s="250" t="e">
        <v>#N/A</v>
      </c>
      <c r="C6" s="238" t="str">
        <f>IF(ISBLANK('01a_Abstimmbr_Passerelle'!D6),"",'01a_Abstimmbr_Passerelle'!D6)</f>
        <v>[bitte wählen]</v>
      </c>
      <c r="D6" s="239"/>
      <c r="E6" s="240"/>
      <c r="F6" s="20"/>
      <c r="G6" s="169"/>
    </row>
    <row r="7" spans="1:7" ht="17.45" customHeight="1" x14ac:dyDescent="0.25">
      <c r="A7" s="247" t="s">
        <v>13</v>
      </c>
      <c r="B7" s="248" t="e">
        <v>#N/A</v>
      </c>
      <c r="C7" s="238" t="str">
        <f>IF(ISBLANK('01a_Abstimmbr_Passerelle'!D7),"",'01a_Abstimmbr_Passerelle'!D7)</f>
        <v/>
      </c>
      <c r="D7" s="239"/>
      <c r="E7" s="240"/>
      <c r="F7" s="20"/>
      <c r="G7" s="169"/>
    </row>
    <row r="8" spans="1:7" ht="17.45" customHeight="1" x14ac:dyDescent="0.25">
      <c r="A8" s="247" t="s">
        <v>14</v>
      </c>
      <c r="B8" s="248" t="e">
        <v>#N/A</v>
      </c>
      <c r="C8" s="238" t="str">
        <f>IF(ISBLANK('01a_Abstimmbr_Passerelle'!D8),"",'01a_Abstimmbr_Passerelle'!D8)</f>
        <v/>
      </c>
      <c r="D8" s="239"/>
      <c r="E8" s="240"/>
      <c r="F8" s="20"/>
      <c r="G8" s="169"/>
    </row>
    <row r="9" spans="1:7" ht="17.45" customHeight="1" x14ac:dyDescent="0.25">
      <c r="A9" s="247" t="s">
        <v>15</v>
      </c>
      <c r="B9" s="248" t="e">
        <v>#N/A</v>
      </c>
      <c r="C9" s="238" t="str">
        <f>IF(ISBLANK('01a_Abstimmbr_Passerelle'!D9),"",'01a_Abstimmbr_Passerelle'!D9)</f>
        <v>[bitte wählen]</v>
      </c>
      <c r="D9" s="239"/>
      <c r="E9" s="240"/>
      <c r="F9" s="20"/>
      <c r="G9" s="169"/>
    </row>
    <row r="10" spans="1:7" ht="17.45" customHeight="1" x14ac:dyDescent="0.25">
      <c r="A10" s="247" t="s">
        <v>16</v>
      </c>
      <c r="B10" s="248" t="e">
        <v>#N/A</v>
      </c>
      <c r="C10" s="238" t="str">
        <f>IF(ISBLANK('01a_Abstimmbr_Passerelle'!D10),"",'01a_Abstimmbr_Passerelle'!D10)</f>
        <v>[bitte wählen]</v>
      </c>
      <c r="D10" s="239"/>
      <c r="E10" s="240"/>
      <c r="F10" s="20"/>
      <c r="G10" s="169"/>
    </row>
    <row r="11" spans="1:7" ht="17.45" customHeight="1" x14ac:dyDescent="0.25">
      <c r="A11" s="247" t="s">
        <v>142</v>
      </c>
      <c r="B11" s="248" t="e">
        <v>#N/A</v>
      </c>
      <c r="C11" s="238" t="str">
        <f>IF(ISBLANK('01a_Abstimmbr_Passerelle'!D11),"",'01a_Abstimmbr_Passerelle'!D11)</f>
        <v>[bitte wählen]</v>
      </c>
      <c r="D11" s="239"/>
      <c r="E11" s="240"/>
      <c r="F11" s="20"/>
      <c r="G11" s="169"/>
    </row>
    <row r="12" spans="1:7" ht="17.45" customHeight="1" x14ac:dyDescent="0.25">
      <c r="A12" s="247" t="s">
        <v>141</v>
      </c>
      <c r="B12" s="248" t="e">
        <v>#N/A</v>
      </c>
      <c r="C12" s="238" t="str">
        <f>IF(ISBLANK('01a_Abstimmbr_Passerelle'!D12),"",'01a_Abstimmbr_Passerelle'!D12)</f>
        <v>[bitte wählen]</v>
      </c>
      <c r="D12" s="239"/>
      <c r="E12" s="240"/>
      <c r="F12" s="20"/>
      <c r="G12" s="169"/>
    </row>
    <row r="13" spans="1:7" ht="17.45" customHeight="1" x14ac:dyDescent="0.25">
      <c r="A13" s="236" t="s">
        <v>17</v>
      </c>
      <c r="B13" s="237" t="e">
        <v>#N/A</v>
      </c>
      <c r="C13" s="238" t="str">
        <f>IF(ISBLANK('01a_Abstimmbr_Passerelle'!D13),"",'01a_Abstimmbr_Passerelle'!D13)</f>
        <v/>
      </c>
      <c r="D13" s="239"/>
      <c r="E13" s="240"/>
      <c r="F13" s="20"/>
      <c r="G13" s="169"/>
    </row>
    <row r="14" spans="1:7" ht="17.45" customHeight="1" thickBot="1" x14ac:dyDescent="0.3">
      <c r="A14" s="236" t="s">
        <v>18</v>
      </c>
      <c r="B14" s="237" t="e">
        <v>#N/A</v>
      </c>
      <c r="C14" s="238" t="str">
        <f>IF(ISBLANK('01a_Abstimmbr_Passerelle'!D14),"",'01a_Abstimmbr_Passerelle'!D14)</f>
        <v/>
      </c>
      <c r="D14" s="239"/>
      <c r="E14" s="240"/>
      <c r="F14" s="20"/>
      <c r="G14" s="169"/>
    </row>
    <row r="15" spans="1:7" ht="48.75" customHeight="1" thickBot="1" x14ac:dyDescent="0.25">
      <c r="A15" s="177" t="s">
        <v>100</v>
      </c>
      <c r="B15" s="178" t="s">
        <v>101</v>
      </c>
      <c r="C15" s="178" t="s">
        <v>102</v>
      </c>
      <c r="D15" s="179" t="s">
        <v>103</v>
      </c>
      <c r="E15" s="18"/>
      <c r="F15" s="2"/>
      <c r="G15" s="2"/>
    </row>
    <row r="16" spans="1:7" ht="5.25" customHeight="1" x14ac:dyDescent="0.2">
      <c r="A16" s="180"/>
      <c r="B16" s="181"/>
      <c r="C16" s="181"/>
      <c r="D16" s="181"/>
      <c r="E16" s="18"/>
      <c r="F16" s="2"/>
      <c r="G16" s="2"/>
    </row>
    <row r="17" spans="1:7" x14ac:dyDescent="0.2">
      <c r="A17" s="182" t="s">
        <v>104</v>
      </c>
      <c r="B17" s="183">
        <f>'01a_Abstimmbr_Passerelle'!E33+'01a_Abstimmbr_Passerelle'!E34+'01a_Abstimmbr_Passerelle'!E37</f>
        <v>0</v>
      </c>
      <c r="C17" s="183">
        <f t="shared" ref="C17:C23" si="0">SUMIF(A$41:A$148,A17,F$41:F$148)</f>
        <v>0</v>
      </c>
      <c r="D17" s="183">
        <f>B17-C17</f>
        <v>0</v>
      </c>
      <c r="E17" s="18"/>
      <c r="F17" s="2" t="str">
        <f>A17</f>
        <v>30-39 Personalaufwand exkl. Honorare</v>
      </c>
      <c r="G17" s="2"/>
    </row>
    <row r="18" spans="1:7" x14ac:dyDescent="0.2">
      <c r="A18" s="182" t="s">
        <v>105</v>
      </c>
      <c r="B18" s="183">
        <f>'01a_Abstimmbr_Passerelle'!E35+'01a_Abstimmbr_Passerelle'!E36</f>
        <v>0</v>
      </c>
      <c r="C18" s="183">
        <f t="shared" si="0"/>
        <v>0</v>
      </c>
      <c r="D18" s="183">
        <f t="shared" ref="D18:D22" si="1">B18-C18</f>
        <v>0</v>
      </c>
      <c r="E18" s="18"/>
      <c r="F18" s="2" t="str">
        <f t="shared" ref="F18:F23" si="2">A18</f>
        <v>38 Honorare (sozialversicherungspflichtig)</v>
      </c>
      <c r="G18" s="2"/>
    </row>
    <row r="19" spans="1:7" x14ac:dyDescent="0.2">
      <c r="A19" s="182" t="s">
        <v>106</v>
      </c>
      <c r="B19" s="183">
        <f>'01a_Abstimmbr_Passerelle'!E38+'01a_Abstimmbr_Passerelle'!E39</f>
        <v>0</v>
      </c>
      <c r="C19" s="183">
        <f t="shared" si="0"/>
        <v>0</v>
      </c>
      <c r="D19" s="183">
        <f t="shared" si="1"/>
        <v>0</v>
      </c>
      <c r="E19" s="18"/>
      <c r="F19" s="2" t="str">
        <f t="shared" si="2"/>
        <v>40 Medizinischer Bedarf</v>
      </c>
      <c r="G19" s="2"/>
    </row>
    <row r="20" spans="1:7" x14ac:dyDescent="0.2">
      <c r="A20" s="182" t="s">
        <v>107</v>
      </c>
      <c r="B20" s="183">
        <f>'01a_Abstimmbr_Passerelle'!E40+'01a_Abstimmbr_Passerelle'!E41+'01a_Abstimmbr_Passerelle'!E42+'01a_Abstimmbr_Passerelle'!E43+'01a_Abstimmbr_Passerelle'!E45+'01a_Abstimmbr_Passerelle'!E48+'01a_Abstimmbr_Passerelle'!E54+'01a_Abstimmbr_Passerelle'!E55+'01a_Abstimmbr_Passerelle'!E56</f>
        <v>0</v>
      </c>
      <c r="C20" s="183">
        <f t="shared" si="0"/>
        <v>0</v>
      </c>
      <c r="D20" s="183">
        <f t="shared" si="1"/>
        <v>0</v>
      </c>
      <c r="E20" s="18"/>
      <c r="F20" s="2" t="str">
        <f t="shared" si="2"/>
        <v>41-49 Sachaufwand exkl. Anlagenutzungskosten</v>
      </c>
      <c r="G20" s="2"/>
    </row>
    <row r="21" spans="1:7" x14ac:dyDescent="0.2">
      <c r="A21" s="182" t="s">
        <v>108</v>
      </c>
      <c r="B21" s="183">
        <f>'01a_Abstimmbr_Passerelle'!E44+'01a_Abstimmbr_Passerelle'!E46+'01a_Abstimmbr_Passerelle'!E47</f>
        <v>0</v>
      </c>
      <c r="C21" s="183">
        <f t="shared" si="0"/>
        <v>0</v>
      </c>
      <c r="D21" s="183">
        <f t="shared" si="1"/>
        <v>0</v>
      </c>
      <c r="E21" s="18"/>
      <c r="F21" s="2" t="str">
        <f t="shared" si="2"/>
        <v>44 Anlagenutzungskosten (VKL)</v>
      </c>
      <c r="G21" s="2"/>
    </row>
    <row r="22" spans="1:7" x14ac:dyDescent="0.2">
      <c r="A22" s="182" t="s">
        <v>109</v>
      </c>
      <c r="B22" s="183">
        <f>SUM('01a_Abstimmbr_Passerelle'!E49:E53)</f>
        <v>0</v>
      </c>
      <c r="C22" s="183">
        <f t="shared" si="0"/>
        <v>0</v>
      </c>
      <c r="D22" s="183">
        <f t="shared" si="1"/>
        <v>0</v>
      </c>
      <c r="E22" s="18"/>
      <c r="F22" s="2" t="str">
        <f t="shared" si="2"/>
        <v>46 Zinsaufwand</v>
      </c>
      <c r="G22" s="2"/>
    </row>
    <row r="23" spans="1:7" x14ac:dyDescent="0.2">
      <c r="A23" s="184" t="s">
        <v>110</v>
      </c>
      <c r="B23" s="183">
        <f>SUM('01a_Abstimmbr_Passerelle'!E57:E60)</f>
        <v>0</v>
      </c>
      <c r="C23" s="183">
        <f t="shared" si="0"/>
        <v>0</v>
      </c>
      <c r="D23" s="183">
        <f>B23-C23</f>
        <v>0</v>
      </c>
      <c r="E23" s="18"/>
      <c r="F23" s="2" t="str">
        <f t="shared" si="2"/>
        <v>7 a.o. Aufwand</v>
      </c>
      <c r="G23" s="2"/>
    </row>
    <row r="24" spans="1:7" ht="4.5" customHeight="1" x14ac:dyDescent="0.2">
      <c r="A24" s="184"/>
      <c r="B24" s="185"/>
      <c r="C24" s="185"/>
      <c r="D24" s="185"/>
      <c r="E24" s="18"/>
      <c r="F24" s="186" t="s">
        <v>3</v>
      </c>
      <c r="G24" s="2"/>
    </row>
    <row r="25" spans="1:7" x14ac:dyDescent="0.2">
      <c r="A25" s="182" t="s">
        <v>111</v>
      </c>
      <c r="B25" s="183">
        <f>'01a_Abstimmbr_Passerelle'!E19</f>
        <v>0</v>
      </c>
      <c r="C25" s="183">
        <f t="shared" ref="C25:C35" si="3">SUMIF(A$41:A$148,A25,F$41:F$148)</f>
        <v>0</v>
      </c>
      <c r="D25" s="183">
        <f t="shared" ref="D25:D35" si="4">B25-C25</f>
        <v>0</v>
      </c>
      <c r="E25" s="18"/>
      <c r="F25" s="2" t="str">
        <f t="shared" ref="F25:F35" si="5">A25</f>
        <v>60 Erträge aus med., pfl. und therap. Leistungen</v>
      </c>
      <c r="G25" s="2"/>
    </row>
    <row r="26" spans="1:7" x14ac:dyDescent="0.2">
      <c r="A26" s="182" t="s">
        <v>112</v>
      </c>
      <c r="B26" s="183">
        <f>'01a_Abstimmbr_Passerelle'!E20</f>
        <v>0</v>
      </c>
      <c r="C26" s="183">
        <f t="shared" si="3"/>
        <v>0</v>
      </c>
      <c r="D26" s="183">
        <f t="shared" si="4"/>
        <v>0</v>
      </c>
      <c r="E26" s="18"/>
      <c r="F26" s="2" t="str">
        <f t="shared" si="5"/>
        <v>61 Ärztliche Einzelleistungen</v>
      </c>
      <c r="G26" s="2"/>
    </row>
    <row r="27" spans="1:7" x14ac:dyDescent="0.2">
      <c r="A27" s="182" t="s">
        <v>113</v>
      </c>
      <c r="B27" s="183">
        <f>'01a_Abstimmbr_Passerelle'!E21</f>
        <v>0</v>
      </c>
      <c r="C27" s="183">
        <f t="shared" si="3"/>
        <v>0</v>
      </c>
      <c r="D27" s="183">
        <f t="shared" si="4"/>
        <v>0</v>
      </c>
      <c r="E27" s="18"/>
      <c r="F27" s="2" t="str">
        <f t="shared" si="5"/>
        <v xml:space="preserve">62 Übrige Spitaleinzelleistungen </v>
      </c>
      <c r="G27" s="187"/>
    </row>
    <row r="28" spans="1:7" x14ac:dyDescent="0.2">
      <c r="A28" s="182" t="s">
        <v>114</v>
      </c>
      <c r="B28" s="183">
        <f>'01a_Abstimmbr_Passerelle'!E22</f>
        <v>0</v>
      </c>
      <c r="C28" s="183">
        <f t="shared" si="3"/>
        <v>0</v>
      </c>
      <c r="D28" s="183">
        <f t="shared" si="4"/>
        <v>0</v>
      </c>
      <c r="E28" s="18"/>
      <c r="F28" s="2" t="str">
        <f t="shared" si="5"/>
        <v>65 Übrige Erträge aus Leistungen an Patienten</v>
      </c>
      <c r="G28" s="2"/>
    </row>
    <row r="29" spans="1:7" x14ac:dyDescent="0.2">
      <c r="A29" s="182" t="s">
        <v>115</v>
      </c>
      <c r="B29" s="183">
        <f>'01a_Abstimmbr_Passerelle'!E23</f>
        <v>0</v>
      </c>
      <c r="C29" s="183">
        <f t="shared" si="3"/>
        <v>0</v>
      </c>
      <c r="D29" s="183">
        <f t="shared" si="4"/>
        <v>0</v>
      </c>
      <c r="E29" s="18"/>
      <c r="F29" s="2" t="str">
        <f t="shared" si="5"/>
        <v>66 Finanzertrag</v>
      </c>
      <c r="G29" s="2"/>
    </row>
    <row r="30" spans="1:7" x14ac:dyDescent="0.2">
      <c r="A30" s="182" t="s">
        <v>116</v>
      </c>
      <c r="B30" s="183">
        <f>'01a_Abstimmbr_Passerelle'!E24</f>
        <v>0</v>
      </c>
      <c r="C30" s="183">
        <f t="shared" si="3"/>
        <v>0</v>
      </c>
      <c r="D30" s="183">
        <f t="shared" si="4"/>
        <v>0</v>
      </c>
      <c r="E30" s="18"/>
      <c r="F30" s="2" t="str">
        <f t="shared" si="5"/>
        <v>67 Bestandesänderungen</v>
      </c>
      <c r="G30" s="2"/>
    </row>
    <row r="31" spans="1:7" x14ac:dyDescent="0.2">
      <c r="A31" s="182" t="s">
        <v>117</v>
      </c>
      <c r="B31" s="183">
        <f>'01a_Abstimmbr_Passerelle'!E25</f>
        <v>0</v>
      </c>
      <c r="C31" s="183">
        <f t="shared" si="3"/>
        <v>0</v>
      </c>
      <c r="D31" s="183">
        <f t="shared" si="4"/>
        <v>0</v>
      </c>
      <c r="E31" s="18"/>
      <c r="F31" s="2" t="str">
        <f t="shared" si="5"/>
        <v>68 Erträge aus Leistungen an Personal und Dritte</v>
      </c>
      <c r="G31" s="2"/>
    </row>
    <row r="32" spans="1:7" x14ac:dyDescent="0.2">
      <c r="A32" s="182" t="s">
        <v>118</v>
      </c>
      <c r="B32" s="183">
        <f>'01a_Abstimmbr_Passerelle'!E26</f>
        <v>0</v>
      </c>
      <c r="C32" s="183">
        <f t="shared" si="3"/>
        <v>0</v>
      </c>
      <c r="D32" s="183">
        <f t="shared" si="4"/>
        <v>0</v>
      </c>
      <c r="E32" s="18"/>
      <c r="F32" s="2" t="str">
        <f t="shared" si="5"/>
        <v>69 Beiträge und Subventionen</v>
      </c>
      <c r="G32" s="2"/>
    </row>
    <row r="33" spans="1:7" x14ac:dyDescent="0.2">
      <c r="A33" s="182" t="s">
        <v>119</v>
      </c>
      <c r="B33" s="183">
        <f>'01a_Abstimmbr_Passerelle'!E27</f>
        <v>0</v>
      </c>
      <c r="C33" s="183">
        <f t="shared" si="3"/>
        <v>0</v>
      </c>
      <c r="D33" s="183">
        <f t="shared" si="4"/>
        <v>0</v>
      </c>
      <c r="E33" s="18"/>
      <c r="F33" s="2" t="str">
        <f t="shared" si="5"/>
        <v>77 Steuern</v>
      </c>
      <c r="G33" s="2"/>
    </row>
    <row r="34" spans="1:7" x14ac:dyDescent="0.2">
      <c r="A34" s="182" t="s">
        <v>120</v>
      </c>
      <c r="B34" s="183">
        <f>'01a_Abstimmbr_Passerelle'!E28</f>
        <v>0</v>
      </c>
      <c r="C34" s="183">
        <f t="shared" si="3"/>
        <v>0</v>
      </c>
      <c r="D34" s="183">
        <f t="shared" si="4"/>
        <v>0</v>
      </c>
      <c r="E34" s="18"/>
      <c r="F34" s="2" t="str">
        <f t="shared" si="5"/>
        <v>78 Ausserordentlicher Ertrag</v>
      </c>
      <c r="G34" s="2"/>
    </row>
    <row r="35" spans="1:7" x14ac:dyDescent="0.2">
      <c r="A35" s="182" t="s">
        <v>121</v>
      </c>
      <c r="B35" s="183">
        <f>'01a_Abstimmbr_Passerelle'!E29</f>
        <v>0</v>
      </c>
      <c r="C35" s="183">
        <f t="shared" si="3"/>
        <v>0</v>
      </c>
      <c r="D35" s="183">
        <f t="shared" si="4"/>
        <v>0</v>
      </c>
      <c r="E35" s="18"/>
      <c r="F35" s="2" t="str">
        <f t="shared" si="5"/>
        <v>79 Betriebsfremder Ertrag</v>
      </c>
      <c r="G35" s="2"/>
    </row>
    <row r="36" spans="1:7" ht="4.5" customHeight="1" x14ac:dyDescent="0.2">
      <c r="A36" s="188"/>
      <c r="B36" s="189"/>
      <c r="C36" s="189"/>
      <c r="D36" s="189"/>
      <c r="E36" s="18"/>
      <c r="F36" s="2"/>
      <c r="G36" s="2"/>
    </row>
    <row r="37" spans="1:7" x14ac:dyDescent="0.2">
      <c r="A37" s="190" t="s">
        <v>122</v>
      </c>
      <c r="B37" s="191">
        <f>SUM(B17:B35)</f>
        <v>0</v>
      </c>
      <c r="C37" s="191">
        <f t="shared" ref="C37:D37" si="6">SUM(C17:C35)</f>
        <v>0</v>
      </c>
      <c r="D37" s="191">
        <f t="shared" si="6"/>
        <v>0</v>
      </c>
      <c r="E37" s="18"/>
      <c r="F37" s="2"/>
      <c r="G37" s="2"/>
    </row>
    <row r="38" spans="1:7" ht="19.5" customHeight="1" thickBot="1" x14ac:dyDescent="0.25">
      <c r="A38" s="192"/>
      <c r="B38" s="175"/>
      <c r="C38" s="176"/>
      <c r="D38" s="173"/>
      <c r="E38" s="18"/>
      <c r="F38" s="2"/>
      <c r="G38" s="2"/>
    </row>
    <row r="39" spans="1:7" ht="26.25" customHeight="1" thickBot="1" x14ac:dyDescent="0.25">
      <c r="A39" s="193" t="s">
        <v>123</v>
      </c>
      <c r="B39" s="194" t="s">
        <v>124</v>
      </c>
      <c r="C39" s="241" t="s">
        <v>125</v>
      </c>
      <c r="D39" s="241" t="e">
        <v>#N/A</v>
      </c>
      <c r="E39" s="242" t="e">
        <v>#N/A</v>
      </c>
      <c r="F39" s="82"/>
      <c r="G39" s="2"/>
    </row>
    <row r="40" spans="1:7" ht="3.75" customHeight="1" x14ac:dyDescent="0.2">
      <c r="A40" s="195"/>
      <c r="B40" s="195"/>
      <c r="C40" s="243"/>
      <c r="D40" s="244"/>
      <c r="E40" s="245"/>
      <c r="F40" s="82"/>
      <c r="G40" s="2"/>
    </row>
    <row r="41" spans="1:7" x14ac:dyDescent="0.2">
      <c r="A41" s="182" t="s">
        <v>109</v>
      </c>
      <c r="B41" s="183">
        <f>'01a_Abstimmbr_Passerelle'!E52</f>
        <v>0</v>
      </c>
      <c r="C41" s="246" t="s">
        <v>126</v>
      </c>
      <c r="D41" s="246" t="e">
        <v>#N/A</v>
      </c>
      <c r="E41" s="246" t="e">
        <v>#N/A</v>
      </c>
      <c r="F41" s="82">
        <f>IF(C41="",0,B41)</f>
        <v>0</v>
      </c>
      <c r="G41" s="2"/>
    </row>
    <row r="42" spans="1:7" ht="12.75" customHeight="1" x14ac:dyDescent="0.2">
      <c r="A42" s="182" t="s">
        <v>108</v>
      </c>
      <c r="B42" s="183">
        <f>'01a_Abstimmbr_Passerelle'!E47</f>
        <v>0</v>
      </c>
      <c r="C42" s="230" t="s">
        <v>127</v>
      </c>
      <c r="D42" s="231" t="e">
        <v>#N/A</v>
      </c>
      <c r="E42" s="232" t="e">
        <v>#N/A</v>
      </c>
      <c r="F42" s="82">
        <f t="shared" ref="F42:F105" si="7">IF(C42="",0,B42)</f>
        <v>0</v>
      </c>
      <c r="G42" s="2"/>
    </row>
    <row r="43" spans="1:7" x14ac:dyDescent="0.2">
      <c r="A43" s="182" t="s">
        <v>109</v>
      </c>
      <c r="B43" s="183">
        <f>SUM('01a_Abstimmbr_Passerelle'!E49:E51)</f>
        <v>0</v>
      </c>
      <c r="C43" s="230" t="s">
        <v>128</v>
      </c>
      <c r="D43" s="231" t="e">
        <v>#N/A</v>
      </c>
      <c r="E43" s="232" t="e">
        <v>#N/A</v>
      </c>
      <c r="F43" s="82">
        <f t="shared" si="7"/>
        <v>0</v>
      </c>
      <c r="G43" s="2"/>
    </row>
    <row r="44" spans="1:7" ht="12.75" customHeight="1" x14ac:dyDescent="0.2">
      <c r="A44" s="196"/>
      <c r="B44" s="197"/>
      <c r="C44" s="229"/>
      <c r="D44" s="229"/>
      <c r="E44" s="229"/>
      <c r="F44" s="82">
        <f t="shared" si="7"/>
        <v>0</v>
      </c>
      <c r="G44" s="2"/>
    </row>
    <row r="45" spans="1:7" ht="12.75" customHeight="1" x14ac:dyDescent="0.2">
      <c r="A45" s="196"/>
      <c r="B45" s="197"/>
      <c r="C45" s="233"/>
      <c r="D45" s="234"/>
      <c r="E45" s="235"/>
      <c r="F45" s="82">
        <f t="shared" si="7"/>
        <v>0</v>
      </c>
      <c r="G45" s="2"/>
    </row>
    <row r="46" spans="1:7" ht="12.75" customHeight="1" x14ac:dyDescent="0.2">
      <c r="A46" s="196"/>
      <c r="B46" s="197"/>
      <c r="C46" s="229"/>
      <c r="D46" s="229"/>
      <c r="E46" s="229"/>
      <c r="F46" s="82">
        <f t="shared" si="7"/>
        <v>0</v>
      </c>
      <c r="G46" s="2"/>
    </row>
    <row r="47" spans="1:7" ht="12.75" customHeight="1" x14ac:dyDescent="0.2">
      <c r="A47" s="196"/>
      <c r="B47" s="197"/>
      <c r="C47" s="229"/>
      <c r="D47" s="229"/>
      <c r="E47" s="229"/>
      <c r="F47" s="82">
        <f t="shared" si="7"/>
        <v>0</v>
      </c>
      <c r="G47" s="2"/>
    </row>
    <row r="48" spans="1:7" x14ac:dyDescent="0.2">
      <c r="A48" s="196"/>
      <c r="B48" s="197"/>
      <c r="C48" s="229"/>
      <c r="D48" s="229"/>
      <c r="E48" s="229"/>
      <c r="F48" s="82">
        <f t="shared" si="7"/>
        <v>0</v>
      </c>
      <c r="G48" s="2"/>
    </row>
    <row r="49" spans="1:7" x14ac:dyDescent="0.2">
      <c r="A49" s="196"/>
      <c r="B49" s="197"/>
      <c r="C49" s="229"/>
      <c r="D49" s="229"/>
      <c r="E49" s="229"/>
      <c r="F49" s="82">
        <f t="shared" si="7"/>
        <v>0</v>
      </c>
      <c r="G49" s="2"/>
    </row>
    <row r="50" spans="1:7" x14ac:dyDescent="0.2">
      <c r="A50" s="196"/>
      <c r="B50" s="197"/>
      <c r="C50" s="229"/>
      <c r="D50" s="229"/>
      <c r="E50" s="229"/>
      <c r="F50" s="82">
        <f t="shared" si="7"/>
        <v>0</v>
      </c>
      <c r="G50" s="2"/>
    </row>
    <row r="51" spans="1:7" x14ac:dyDescent="0.2">
      <c r="A51" s="196"/>
      <c r="B51" s="197"/>
      <c r="C51" s="229"/>
      <c r="D51" s="229"/>
      <c r="E51" s="229"/>
      <c r="F51" s="82">
        <f t="shared" si="7"/>
        <v>0</v>
      </c>
      <c r="G51" s="2"/>
    </row>
    <row r="52" spans="1:7" x14ac:dyDescent="0.2">
      <c r="A52" s="196"/>
      <c r="B52" s="197"/>
      <c r="C52" s="229"/>
      <c r="D52" s="229"/>
      <c r="E52" s="229"/>
      <c r="F52" s="82">
        <f t="shared" si="7"/>
        <v>0</v>
      </c>
      <c r="G52" s="2"/>
    </row>
    <row r="53" spans="1:7" x14ac:dyDescent="0.2">
      <c r="A53" s="196"/>
      <c r="B53" s="197"/>
      <c r="C53" s="229"/>
      <c r="D53" s="229"/>
      <c r="E53" s="229"/>
      <c r="F53" s="82">
        <f t="shared" si="7"/>
        <v>0</v>
      </c>
      <c r="G53" s="2"/>
    </row>
    <row r="54" spans="1:7" x14ac:dyDescent="0.2">
      <c r="A54" s="196"/>
      <c r="B54" s="197"/>
      <c r="C54" s="229"/>
      <c r="D54" s="229"/>
      <c r="E54" s="229"/>
      <c r="F54" s="82">
        <f t="shared" si="7"/>
        <v>0</v>
      </c>
      <c r="G54" s="2"/>
    </row>
    <row r="55" spans="1:7" x14ac:dyDescent="0.2">
      <c r="A55" s="196"/>
      <c r="B55" s="197"/>
      <c r="C55" s="229"/>
      <c r="D55" s="229"/>
      <c r="E55" s="229"/>
      <c r="F55" s="82">
        <f t="shared" si="7"/>
        <v>0</v>
      </c>
      <c r="G55" s="2"/>
    </row>
    <row r="56" spans="1:7" x14ac:dyDescent="0.2">
      <c r="A56" s="196"/>
      <c r="B56" s="197"/>
      <c r="C56" s="229"/>
      <c r="D56" s="229"/>
      <c r="E56" s="229"/>
      <c r="F56" s="82">
        <f t="shared" si="7"/>
        <v>0</v>
      </c>
      <c r="G56" s="2"/>
    </row>
    <row r="57" spans="1:7" x14ac:dyDescent="0.2">
      <c r="A57" s="196"/>
      <c r="B57" s="197"/>
      <c r="C57" s="229"/>
      <c r="D57" s="229"/>
      <c r="E57" s="229"/>
      <c r="F57" s="82">
        <f t="shared" si="7"/>
        <v>0</v>
      </c>
      <c r="G57" s="2"/>
    </row>
    <row r="58" spans="1:7" x14ac:dyDescent="0.2">
      <c r="A58" s="196"/>
      <c r="B58" s="197"/>
      <c r="C58" s="229"/>
      <c r="D58" s="229"/>
      <c r="E58" s="229"/>
      <c r="F58" s="82">
        <f t="shared" si="7"/>
        <v>0</v>
      </c>
      <c r="G58" s="2"/>
    </row>
    <row r="59" spans="1:7" x14ac:dyDescent="0.2">
      <c r="A59" s="196"/>
      <c r="B59" s="197"/>
      <c r="C59" s="229"/>
      <c r="D59" s="229"/>
      <c r="E59" s="229"/>
      <c r="F59" s="82">
        <f t="shared" si="7"/>
        <v>0</v>
      </c>
      <c r="G59" s="2"/>
    </row>
    <row r="60" spans="1:7" x14ac:dyDescent="0.2">
      <c r="A60" s="196"/>
      <c r="B60" s="197"/>
      <c r="C60" s="229"/>
      <c r="D60" s="229"/>
      <c r="E60" s="229"/>
      <c r="F60" s="82">
        <f t="shared" si="7"/>
        <v>0</v>
      </c>
      <c r="G60" s="2"/>
    </row>
    <row r="61" spans="1:7" x14ac:dyDescent="0.2">
      <c r="A61" s="196"/>
      <c r="B61" s="197"/>
      <c r="C61" s="229"/>
      <c r="D61" s="229"/>
      <c r="E61" s="229"/>
      <c r="F61" s="82">
        <f t="shared" si="7"/>
        <v>0</v>
      </c>
      <c r="G61" s="2"/>
    </row>
    <row r="62" spans="1:7" x14ac:dyDescent="0.2">
      <c r="A62" s="196"/>
      <c r="B62" s="197"/>
      <c r="C62" s="229"/>
      <c r="D62" s="229"/>
      <c r="E62" s="229"/>
      <c r="F62" s="82">
        <f t="shared" si="7"/>
        <v>0</v>
      </c>
      <c r="G62" s="2"/>
    </row>
    <row r="63" spans="1:7" x14ac:dyDescent="0.2">
      <c r="A63" s="196"/>
      <c r="B63" s="197"/>
      <c r="C63" s="229"/>
      <c r="D63" s="229"/>
      <c r="E63" s="229"/>
      <c r="F63" s="82">
        <f t="shared" si="7"/>
        <v>0</v>
      </c>
      <c r="G63" s="2"/>
    </row>
    <row r="64" spans="1:7" x14ac:dyDescent="0.2">
      <c r="A64" s="196"/>
      <c r="B64" s="197"/>
      <c r="C64" s="229"/>
      <c r="D64" s="229"/>
      <c r="E64" s="229"/>
      <c r="F64" s="82">
        <f t="shared" si="7"/>
        <v>0</v>
      </c>
      <c r="G64" s="2"/>
    </row>
    <row r="65" spans="1:7" x14ac:dyDescent="0.2">
      <c r="A65" s="196"/>
      <c r="B65" s="197"/>
      <c r="C65" s="229"/>
      <c r="D65" s="229"/>
      <c r="E65" s="229"/>
      <c r="F65" s="82">
        <f t="shared" si="7"/>
        <v>0</v>
      </c>
      <c r="G65" s="2"/>
    </row>
    <row r="66" spans="1:7" x14ac:dyDescent="0.2">
      <c r="A66" s="196"/>
      <c r="B66" s="197"/>
      <c r="C66" s="229"/>
      <c r="D66" s="229"/>
      <c r="E66" s="229"/>
      <c r="F66" s="82">
        <f t="shared" si="7"/>
        <v>0</v>
      </c>
      <c r="G66" s="2"/>
    </row>
    <row r="67" spans="1:7" x14ac:dyDescent="0.2">
      <c r="A67" s="196"/>
      <c r="B67" s="197"/>
      <c r="C67" s="229"/>
      <c r="D67" s="229"/>
      <c r="E67" s="229"/>
      <c r="F67" s="82">
        <f t="shared" si="7"/>
        <v>0</v>
      </c>
      <c r="G67" s="2"/>
    </row>
    <row r="68" spans="1:7" x14ac:dyDescent="0.2">
      <c r="A68" s="196"/>
      <c r="B68" s="197"/>
      <c r="C68" s="229"/>
      <c r="D68" s="229"/>
      <c r="E68" s="229"/>
      <c r="F68" s="82">
        <f t="shared" si="7"/>
        <v>0</v>
      </c>
      <c r="G68" s="2"/>
    </row>
    <row r="69" spans="1:7" x14ac:dyDescent="0.2">
      <c r="A69" s="196"/>
      <c r="B69" s="197"/>
      <c r="C69" s="229"/>
      <c r="D69" s="229"/>
      <c r="E69" s="229"/>
      <c r="F69" s="82">
        <f t="shared" si="7"/>
        <v>0</v>
      </c>
      <c r="G69" s="2"/>
    </row>
    <row r="70" spans="1:7" x14ac:dyDescent="0.2">
      <c r="A70" s="196"/>
      <c r="B70" s="197"/>
      <c r="C70" s="229"/>
      <c r="D70" s="229"/>
      <c r="E70" s="229"/>
      <c r="F70" s="82">
        <f t="shared" si="7"/>
        <v>0</v>
      </c>
      <c r="G70" s="2"/>
    </row>
    <row r="71" spans="1:7" x14ac:dyDescent="0.2">
      <c r="A71" s="196"/>
      <c r="B71" s="197"/>
      <c r="C71" s="229"/>
      <c r="D71" s="229"/>
      <c r="E71" s="229"/>
      <c r="F71" s="82">
        <f t="shared" si="7"/>
        <v>0</v>
      </c>
      <c r="G71" s="2"/>
    </row>
    <row r="72" spans="1:7" x14ac:dyDescent="0.2">
      <c r="A72" s="196"/>
      <c r="B72" s="197"/>
      <c r="C72" s="229"/>
      <c r="D72" s="229"/>
      <c r="E72" s="229"/>
      <c r="F72" s="82">
        <f t="shared" si="7"/>
        <v>0</v>
      </c>
      <c r="G72" s="2"/>
    </row>
    <row r="73" spans="1:7" x14ac:dyDescent="0.2">
      <c r="A73" s="196"/>
      <c r="B73" s="197"/>
      <c r="C73" s="229"/>
      <c r="D73" s="229"/>
      <c r="E73" s="229"/>
      <c r="F73" s="82">
        <f t="shared" si="7"/>
        <v>0</v>
      </c>
      <c r="G73" s="2"/>
    </row>
    <row r="74" spans="1:7" x14ac:dyDescent="0.2">
      <c r="A74" s="196"/>
      <c r="B74" s="197"/>
      <c r="C74" s="229"/>
      <c r="D74" s="229"/>
      <c r="E74" s="229"/>
      <c r="F74" s="82">
        <f t="shared" si="7"/>
        <v>0</v>
      </c>
      <c r="G74" s="2"/>
    </row>
    <row r="75" spans="1:7" x14ac:dyDescent="0.2">
      <c r="A75" s="196"/>
      <c r="B75" s="197"/>
      <c r="C75" s="229"/>
      <c r="D75" s="229"/>
      <c r="E75" s="229"/>
      <c r="F75" s="82">
        <f t="shared" si="7"/>
        <v>0</v>
      </c>
      <c r="G75" s="2"/>
    </row>
    <row r="76" spans="1:7" x14ac:dyDescent="0.2">
      <c r="A76" s="196"/>
      <c r="B76" s="197"/>
      <c r="C76" s="229"/>
      <c r="D76" s="229"/>
      <c r="E76" s="229"/>
      <c r="F76" s="82">
        <f t="shared" si="7"/>
        <v>0</v>
      </c>
      <c r="G76" s="2"/>
    </row>
    <row r="77" spans="1:7" x14ac:dyDescent="0.2">
      <c r="A77" s="196"/>
      <c r="B77" s="197"/>
      <c r="C77" s="229"/>
      <c r="D77" s="229"/>
      <c r="E77" s="229"/>
      <c r="F77" s="82">
        <f t="shared" si="7"/>
        <v>0</v>
      </c>
      <c r="G77" s="2"/>
    </row>
    <row r="78" spans="1:7" x14ac:dyDescent="0.2">
      <c r="A78" s="196"/>
      <c r="B78" s="197"/>
      <c r="C78" s="229"/>
      <c r="D78" s="229"/>
      <c r="E78" s="229"/>
      <c r="F78" s="82">
        <f t="shared" si="7"/>
        <v>0</v>
      </c>
      <c r="G78" s="2"/>
    </row>
    <row r="79" spans="1:7" x14ac:dyDescent="0.2">
      <c r="A79" s="196"/>
      <c r="B79" s="197"/>
      <c r="C79" s="229"/>
      <c r="D79" s="229"/>
      <c r="E79" s="229"/>
      <c r="F79" s="82">
        <f t="shared" si="7"/>
        <v>0</v>
      </c>
      <c r="G79" s="2"/>
    </row>
    <row r="80" spans="1:7" x14ac:dyDescent="0.2">
      <c r="A80" s="196"/>
      <c r="B80" s="197"/>
      <c r="C80" s="229"/>
      <c r="D80" s="229"/>
      <c r="E80" s="229"/>
      <c r="F80" s="82">
        <f t="shared" si="7"/>
        <v>0</v>
      </c>
      <c r="G80" s="2"/>
    </row>
    <row r="81" spans="1:7" x14ac:dyDescent="0.2">
      <c r="A81" s="196"/>
      <c r="B81" s="197"/>
      <c r="C81" s="229"/>
      <c r="D81" s="229"/>
      <c r="E81" s="229"/>
      <c r="F81" s="82">
        <f t="shared" si="7"/>
        <v>0</v>
      </c>
      <c r="G81" s="2"/>
    </row>
    <row r="82" spans="1:7" x14ac:dyDescent="0.2">
      <c r="A82" s="196"/>
      <c r="B82" s="197"/>
      <c r="C82" s="229"/>
      <c r="D82" s="229"/>
      <c r="E82" s="229"/>
      <c r="F82" s="82">
        <f t="shared" si="7"/>
        <v>0</v>
      </c>
      <c r="G82" s="2"/>
    </row>
    <row r="83" spans="1:7" x14ac:dyDescent="0.2">
      <c r="A83" s="196"/>
      <c r="B83" s="197"/>
      <c r="C83" s="229"/>
      <c r="D83" s="229"/>
      <c r="E83" s="229"/>
      <c r="F83" s="82">
        <f t="shared" si="7"/>
        <v>0</v>
      </c>
      <c r="G83" s="2"/>
    </row>
    <row r="84" spans="1:7" x14ac:dyDescent="0.2">
      <c r="A84" s="196"/>
      <c r="B84" s="197"/>
      <c r="C84" s="229"/>
      <c r="D84" s="229"/>
      <c r="E84" s="229"/>
      <c r="F84" s="82">
        <f t="shared" si="7"/>
        <v>0</v>
      </c>
      <c r="G84" s="2"/>
    </row>
    <row r="85" spans="1:7" x14ac:dyDescent="0.2">
      <c r="A85" s="196"/>
      <c r="B85" s="197"/>
      <c r="C85" s="229"/>
      <c r="D85" s="229"/>
      <c r="E85" s="229"/>
      <c r="F85" s="82">
        <f t="shared" si="7"/>
        <v>0</v>
      </c>
      <c r="G85" s="2"/>
    </row>
    <row r="86" spans="1:7" x14ac:dyDescent="0.2">
      <c r="A86" s="196"/>
      <c r="B86" s="197"/>
      <c r="C86" s="229"/>
      <c r="D86" s="229"/>
      <c r="E86" s="229"/>
      <c r="F86" s="82">
        <f t="shared" si="7"/>
        <v>0</v>
      </c>
      <c r="G86" s="2"/>
    </row>
    <row r="87" spans="1:7" x14ac:dyDescent="0.2">
      <c r="A87" s="196"/>
      <c r="B87" s="197"/>
      <c r="C87" s="229"/>
      <c r="D87" s="229"/>
      <c r="E87" s="229"/>
      <c r="F87" s="82">
        <f t="shared" si="7"/>
        <v>0</v>
      </c>
      <c r="G87" s="2"/>
    </row>
    <row r="88" spans="1:7" x14ac:dyDescent="0.2">
      <c r="A88" s="196"/>
      <c r="B88" s="197"/>
      <c r="C88" s="229"/>
      <c r="D88" s="229"/>
      <c r="E88" s="229"/>
      <c r="F88" s="82">
        <f t="shared" si="7"/>
        <v>0</v>
      </c>
      <c r="G88" s="2"/>
    </row>
    <row r="89" spans="1:7" x14ac:dyDescent="0.2">
      <c r="A89" s="196"/>
      <c r="B89" s="197"/>
      <c r="C89" s="229"/>
      <c r="D89" s="229"/>
      <c r="E89" s="229"/>
      <c r="F89" s="82">
        <f t="shared" si="7"/>
        <v>0</v>
      </c>
      <c r="G89" s="2"/>
    </row>
    <row r="90" spans="1:7" x14ac:dyDescent="0.2">
      <c r="A90" s="196"/>
      <c r="B90" s="197"/>
      <c r="C90" s="229"/>
      <c r="D90" s="229"/>
      <c r="E90" s="229"/>
      <c r="F90" s="82">
        <f t="shared" si="7"/>
        <v>0</v>
      </c>
      <c r="G90" s="2"/>
    </row>
    <row r="91" spans="1:7" x14ac:dyDescent="0.2">
      <c r="A91" s="196"/>
      <c r="B91" s="197"/>
      <c r="C91" s="229"/>
      <c r="D91" s="229"/>
      <c r="E91" s="229"/>
      <c r="F91" s="82">
        <f t="shared" si="7"/>
        <v>0</v>
      </c>
      <c r="G91" s="2"/>
    </row>
    <row r="92" spans="1:7" x14ac:dyDescent="0.2">
      <c r="A92" s="196"/>
      <c r="B92" s="197"/>
      <c r="C92" s="229"/>
      <c r="D92" s="229"/>
      <c r="E92" s="229"/>
      <c r="F92" s="82">
        <f t="shared" si="7"/>
        <v>0</v>
      </c>
      <c r="G92" s="2"/>
    </row>
    <row r="93" spans="1:7" x14ac:dyDescent="0.2">
      <c r="A93" s="196"/>
      <c r="B93" s="197"/>
      <c r="C93" s="229"/>
      <c r="D93" s="229"/>
      <c r="E93" s="229"/>
      <c r="F93" s="82">
        <f t="shared" si="7"/>
        <v>0</v>
      </c>
      <c r="G93" s="2"/>
    </row>
    <row r="94" spans="1:7" x14ac:dyDescent="0.2">
      <c r="A94" s="196"/>
      <c r="B94" s="197"/>
      <c r="C94" s="229"/>
      <c r="D94" s="229"/>
      <c r="E94" s="229"/>
      <c r="F94" s="82">
        <f t="shared" si="7"/>
        <v>0</v>
      </c>
      <c r="G94" s="2"/>
    </row>
    <row r="95" spans="1:7" x14ac:dyDescent="0.2">
      <c r="A95" s="196"/>
      <c r="B95" s="197"/>
      <c r="C95" s="229"/>
      <c r="D95" s="229"/>
      <c r="E95" s="229"/>
      <c r="F95" s="82">
        <f t="shared" si="7"/>
        <v>0</v>
      </c>
      <c r="G95" s="2"/>
    </row>
    <row r="96" spans="1:7" x14ac:dyDescent="0.2">
      <c r="A96" s="196"/>
      <c r="B96" s="197"/>
      <c r="C96" s="229"/>
      <c r="D96" s="229"/>
      <c r="E96" s="229"/>
      <c r="F96" s="82">
        <f t="shared" si="7"/>
        <v>0</v>
      </c>
      <c r="G96" s="2"/>
    </row>
    <row r="97" spans="1:7" x14ac:dyDescent="0.2">
      <c r="A97" s="196"/>
      <c r="B97" s="197"/>
      <c r="C97" s="229"/>
      <c r="D97" s="229"/>
      <c r="E97" s="229"/>
      <c r="F97" s="82">
        <f t="shared" si="7"/>
        <v>0</v>
      </c>
      <c r="G97" s="2"/>
    </row>
    <row r="98" spans="1:7" x14ac:dyDescent="0.2">
      <c r="A98" s="196"/>
      <c r="B98" s="197"/>
      <c r="C98" s="229"/>
      <c r="D98" s="229"/>
      <c r="E98" s="229"/>
      <c r="F98" s="82">
        <f t="shared" si="7"/>
        <v>0</v>
      </c>
      <c r="G98" s="2"/>
    </row>
    <row r="99" spans="1:7" x14ac:dyDescent="0.2">
      <c r="A99" s="196"/>
      <c r="B99" s="197"/>
      <c r="C99" s="229"/>
      <c r="D99" s="229"/>
      <c r="E99" s="229"/>
      <c r="F99" s="82">
        <f t="shared" si="7"/>
        <v>0</v>
      </c>
      <c r="G99" s="2"/>
    </row>
    <row r="100" spans="1:7" x14ac:dyDescent="0.2">
      <c r="A100" s="196"/>
      <c r="B100" s="197"/>
      <c r="C100" s="229"/>
      <c r="D100" s="229"/>
      <c r="E100" s="229"/>
      <c r="F100" s="82">
        <f t="shared" si="7"/>
        <v>0</v>
      </c>
      <c r="G100" s="2"/>
    </row>
    <row r="101" spans="1:7" x14ac:dyDescent="0.2">
      <c r="A101" s="196"/>
      <c r="B101" s="197"/>
      <c r="C101" s="229"/>
      <c r="D101" s="229"/>
      <c r="E101" s="229"/>
      <c r="F101" s="82">
        <f t="shared" si="7"/>
        <v>0</v>
      </c>
      <c r="G101" s="2"/>
    </row>
    <row r="102" spans="1:7" x14ac:dyDescent="0.2">
      <c r="A102" s="196"/>
      <c r="B102" s="197"/>
      <c r="C102" s="229"/>
      <c r="D102" s="229"/>
      <c r="E102" s="229"/>
      <c r="F102" s="82">
        <f t="shared" si="7"/>
        <v>0</v>
      </c>
      <c r="G102" s="2"/>
    </row>
    <row r="103" spans="1:7" x14ac:dyDescent="0.2">
      <c r="A103" s="196"/>
      <c r="B103" s="197"/>
      <c r="C103" s="229"/>
      <c r="D103" s="229"/>
      <c r="E103" s="229"/>
      <c r="F103" s="82">
        <f t="shared" si="7"/>
        <v>0</v>
      </c>
      <c r="G103" s="2"/>
    </row>
    <row r="104" spans="1:7" x14ac:dyDescent="0.2">
      <c r="A104" s="196"/>
      <c r="B104" s="197"/>
      <c r="C104" s="229"/>
      <c r="D104" s="229"/>
      <c r="E104" s="229"/>
      <c r="F104" s="82">
        <f t="shared" si="7"/>
        <v>0</v>
      </c>
      <c r="G104" s="2"/>
    </row>
    <row r="105" spans="1:7" x14ac:dyDescent="0.2">
      <c r="A105" s="196"/>
      <c r="B105" s="197"/>
      <c r="C105" s="229"/>
      <c r="D105" s="229"/>
      <c r="E105" s="229"/>
      <c r="F105" s="82">
        <f t="shared" si="7"/>
        <v>0</v>
      </c>
      <c r="G105" s="2"/>
    </row>
    <row r="106" spans="1:7" x14ac:dyDescent="0.2">
      <c r="A106" s="196"/>
      <c r="B106" s="197"/>
      <c r="C106" s="229"/>
      <c r="D106" s="229"/>
      <c r="E106" s="229"/>
      <c r="F106" s="82">
        <f t="shared" ref="F106:F148" si="8">IF(C106="",0,B106)</f>
        <v>0</v>
      </c>
      <c r="G106" s="2"/>
    </row>
    <row r="107" spans="1:7" x14ac:dyDescent="0.2">
      <c r="A107" s="196"/>
      <c r="B107" s="197"/>
      <c r="C107" s="229"/>
      <c r="D107" s="229"/>
      <c r="E107" s="229"/>
      <c r="F107" s="82">
        <f t="shared" si="8"/>
        <v>0</v>
      </c>
      <c r="G107" s="2"/>
    </row>
    <row r="108" spans="1:7" x14ac:dyDescent="0.2">
      <c r="A108" s="196"/>
      <c r="B108" s="197"/>
      <c r="C108" s="229"/>
      <c r="D108" s="229"/>
      <c r="E108" s="229"/>
      <c r="F108" s="82">
        <f t="shared" si="8"/>
        <v>0</v>
      </c>
      <c r="G108" s="2"/>
    </row>
    <row r="109" spans="1:7" x14ac:dyDescent="0.2">
      <c r="A109" s="196"/>
      <c r="B109" s="197"/>
      <c r="C109" s="229"/>
      <c r="D109" s="229"/>
      <c r="E109" s="229"/>
      <c r="F109" s="82">
        <f t="shared" si="8"/>
        <v>0</v>
      </c>
      <c r="G109" s="2"/>
    </row>
    <row r="110" spans="1:7" x14ac:dyDescent="0.2">
      <c r="A110" s="196"/>
      <c r="B110" s="197"/>
      <c r="C110" s="229"/>
      <c r="D110" s="229"/>
      <c r="E110" s="229"/>
      <c r="F110" s="82">
        <f t="shared" si="8"/>
        <v>0</v>
      </c>
      <c r="G110" s="2"/>
    </row>
    <row r="111" spans="1:7" x14ac:dyDescent="0.2">
      <c r="A111" s="196"/>
      <c r="B111" s="197"/>
      <c r="C111" s="229"/>
      <c r="D111" s="229"/>
      <c r="E111" s="229"/>
      <c r="F111" s="82">
        <f t="shared" si="8"/>
        <v>0</v>
      </c>
      <c r="G111" s="2"/>
    </row>
    <row r="112" spans="1:7" x14ac:dyDescent="0.2">
      <c r="A112" s="196"/>
      <c r="B112" s="197"/>
      <c r="C112" s="229"/>
      <c r="D112" s="229"/>
      <c r="E112" s="229"/>
      <c r="F112" s="82">
        <f t="shared" si="8"/>
        <v>0</v>
      </c>
      <c r="G112" s="2"/>
    </row>
    <row r="113" spans="1:7" x14ac:dyDescent="0.2">
      <c r="A113" s="196"/>
      <c r="B113" s="197"/>
      <c r="C113" s="229"/>
      <c r="D113" s="229"/>
      <c r="E113" s="229"/>
      <c r="F113" s="82">
        <f t="shared" si="8"/>
        <v>0</v>
      </c>
      <c r="G113" s="2"/>
    </row>
    <row r="114" spans="1:7" x14ac:dyDescent="0.2">
      <c r="A114" s="196"/>
      <c r="B114" s="197"/>
      <c r="C114" s="229"/>
      <c r="D114" s="229"/>
      <c r="E114" s="229"/>
      <c r="F114" s="82">
        <f t="shared" si="8"/>
        <v>0</v>
      </c>
      <c r="G114" s="2"/>
    </row>
    <row r="115" spans="1:7" x14ac:dyDescent="0.2">
      <c r="A115" s="196"/>
      <c r="B115" s="197"/>
      <c r="C115" s="229"/>
      <c r="D115" s="229"/>
      <c r="E115" s="229"/>
      <c r="F115" s="82">
        <f t="shared" si="8"/>
        <v>0</v>
      </c>
      <c r="G115" s="2"/>
    </row>
    <row r="116" spans="1:7" x14ac:dyDescent="0.2">
      <c r="A116" s="196"/>
      <c r="B116" s="197"/>
      <c r="C116" s="229"/>
      <c r="D116" s="229"/>
      <c r="E116" s="229"/>
      <c r="F116" s="82">
        <f t="shared" si="8"/>
        <v>0</v>
      </c>
      <c r="G116" s="2"/>
    </row>
    <row r="117" spans="1:7" x14ac:dyDescent="0.2">
      <c r="A117" s="196"/>
      <c r="B117" s="197"/>
      <c r="C117" s="229"/>
      <c r="D117" s="229"/>
      <c r="E117" s="229"/>
      <c r="F117" s="82">
        <f t="shared" si="8"/>
        <v>0</v>
      </c>
      <c r="G117" s="2"/>
    </row>
    <row r="118" spans="1:7" x14ac:dyDescent="0.2">
      <c r="A118" s="196"/>
      <c r="B118" s="197"/>
      <c r="C118" s="229"/>
      <c r="D118" s="229"/>
      <c r="E118" s="229"/>
      <c r="F118" s="82">
        <f t="shared" si="8"/>
        <v>0</v>
      </c>
      <c r="G118" s="2"/>
    </row>
    <row r="119" spans="1:7" x14ac:dyDescent="0.2">
      <c r="A119" s="196"/>
      <c r="B119" s="197"/>
      <c r="C119" s="229"/>
      <c r="D119" s="229"/>
      <c r="E119" s="229"/>
      <c r="F119" s="82">
        <f t="shared" si="8"/>
        <v>0</v>
      </c>
      <c r="G119" s="2"/>
    </row>
    <row r="120" spans="1:7" x14ac:dyDescent="0.2">
      <c r="A120" s="196"/>
      <c r="B120" s="197"/>
      <c r="C120" s="229"/>
      <c r="D120" s="229"/>
      <c r="E120" s="229"/>
      <c r="F120" s="82">
        <f t="shared" si="8"/>
        <v>0</v>
      </c>
      <c r="G120" s="2"/>
    </row>
    <row r="121" spans="1:7" x14ac:dyDescent="0.2">
      <c r="A121" s="196"/>
      <c r="B121" s="197"/>
      <c r="C121" s="229"/>
      <c r="D121" s="229"/>
      <c r="E121" s="229"/>
      <c r="F121" s="82">
        <f t="shared" si="8"/>
        <v>0</v>
      </c>
      <c r="G121" s="2"/>
    </row>
    <row r="122" spans="1:7" x14ac:dyDescent="0.2">
      <c r="A122" s="196"/>
      <c r="B122" s="197"/>
      <c r="C122" s="229"/>
      <c r="D122" s="229"/>
      <c r="E122" s="229"/>
      <c r="F122" s="82">
        <f t="shared" si="8"/>
        <v>0</v>
      </c>
      <c r="G122" s="2"/>
    </row>
    <row r="123" spans="1:7" x14ac:dyDescent="0.2">
      <c r="A123" s="196"/>
      <c r="B123" s="197"/>
      <c r="C123" s="229"/>
      <c r="D123" s="229"/>
      <c r="E123" s="229"/>
      <c r="F123" s="82">
        <f t="shared" si="8"/>
        <v>0</v>
      </c>
      <c r="G123" s="2"/>
    </row>
    <row r="124" spans="1:7" x14ac:dyDescent="0.2">
      <c r="A124" s="196"/>
      <c r="B124" s="197"/>
      <c r="C124" s="229"/>
      <c r="D124" s="229"/>
      <c r="E124" s="229"/>
      <c r="F124" s="82">
        <f t="shared" si="8"/>
        <v>0</v>
      </c>
      <c r="G124" s="2"/>
    </row>
    <row r="125" spans="1:7" x14ac:dyDescent="0.2">
      <c r="A125" s="196"/>
      <c r="B125" s="197"/>
      <c r="C125" s="229"/>
      <c r="D125" s="229"/>
      <c r="E125" s="229"/>
      <c r="F125" s="82">
        <f t="shared" si="8"/>
        <v>0</v>
      </c>
      <c r="G125" s="2"/>
    </row>
    <row r="126" spans="1:7" x14ac:dyDescent="0.2">
      <c r="A126" s="196"/>
      <c r="B126" s="197"/>
      <c r="C126" s="229"/>
      <c r="D126" s="229"/>
      <c r="E126" s="229"/>
      <c r="F126" s="82">
        <f t="shared" si="8"/>
        <v>0</v>
      </c>
      <c r="G126" s="2"/>
    </row>
    <row r="127" spans="1:7" x14ac:dyDescent="0.2">
      <c r="A127" s="196"/>
      <c r="B127" s="197"/>
      <c r="C127" s="229"/>
      <c r="D127" s="229"/>
      <c r="E127" s="229"/>
      <c r="F127" s="82">
        <f t="shared" si="8"/>
        <v>0</v>
      </c>
      <c r="G127" s="2"/>
    </row>
    <row r="128" spans="1:7" x14ac:dyDescent="0.2">
      <c r="A128" s="196"/>
      <c r="B128" s="197"/>
      <c r="C128" s="229"/>
      <c r="D128" s="229"/>
      <c r="E128" s="229"/>
      <c r="F128" s="82">
        <f t="shared" si="8"/>
        <v>0</v>
      </c>
      <c r="G128" s="2"/>
    </row>
    <row r="129" spans="1:7" x14ac:dyDescent="0.2">
      <c r="A129" s="196"/>
      <c r="B129" s="197"/>
      <c r="C129" s="229"/>
      <c r="D129" s="229"/>
      <c r="E129" s="229"/>
      <c r="F129" s="82">
        <f t="shared" si="8"/>
        <v>0</v>
      </c>
      <c r="G129" s="2"/>
    </row>
    <row r="130" spans="1:7" x14ac:dyDescent="0.2">
      <c r="A130" s="196"/>
      <c r="B130" s="197"/>
      <c r="C130" s="229"/>
      <c r="D130" s="229"/>
      <c r="E130" s="229"/>
      <c r="F130" s="82">
        <f t="shared" si="8"/>
        <v>0</v>
      </c>
      <c r="G130" s="2"/>
    </row>
    <row r="131" spans="1:7" x14ac:dyDescent="0.2">
      <c r="A131" s="196"/>
      <c r="B131" s="197"/>
      <c r="C131" s="229"/>
      <c r="D131" s="229"/>
      <c r="E131" s="229"/>
      <c r="F131" s="82">
        <f t="shared" si="8"/>
        <v>0</v>
      </c>
      <c r="G131" s="2"/>
    </row>
    <row r="132" spans="1:7" x14ac:dyDescent="0.2">
      <c r="A132" s="196"/>
      <c r="B132" s="197"/>
      <c r="C132" s="229"/>
      <c r="D132" s="229"/>
      <c r="E132" s="229"/>
      <c r="F132" s="82">
        <f t="shared" si="8"/>
        <v>0</v>
      </c>
      <c r="G132" s="2"/>
    </row>
    <row r="133" spans="1:7" x14ac:dyDescent="0.2">
      <c r="A133" s="196"/>
      <c r="B133" s="197"/>
      <c r="C133" s="229"/>
      <c r="D133" s="229"/>
      <c r="E133" s="229"/>
      <c r="F133" s="82">
        <f t="shared" si="8"/>
        <v>0</v>
      </c>
      <c r="G133" s="2"/>
    </row>
    <row r="134" spans="1:7" x14ac:dyDescent="0.2">
      <c r="A134" s="196"/>
      <c r="B134" s="197"/>
      <c r="C134" s="229"/>
      <c r="D134" s="229"/>
      <c r="E134" s="229"/>
      <c r="F134" s="82">
        <f t="shared" si="8"/>
        <v>0</v>
      </c>
      <c r="G134" s="2"/>
    </row>
    <row r="135" spans="1:7" x14ac:dyDescent="0.2">
      <c r="A135" s="196"/>
      <c r="B135" s="197"/>
      <c r="C135" s="229"/>
      <c r="D135" s="229"/>
      <c r="E135" s="229"/>
      <c r="F135" s="82">
        <f t="shared" si="8"/>
        <v>0</v>
      </c>
      <c r="G135" s="2"/>
    </row>
    <row r="136" spans="1:7" x14ac:dyDescent="0.2">
      <c r="A136" s="196"/>
      <c r="B136" s="197"/>
      <c r="C136" s="229"/>
      <c r="D136" s="229"/>
      <c r="E136" s="229"/>
      <c r="F136" s="82">
        <f t="shared" si="8"/>
        <v>0</v>
      </c>
      <c r="G136" s="2"/>
    </row>
    <row r="137" spans="1:7" x14ac:dyDescent="0.2">
      <c r="A137" s="196"/>
      <c r="B137" s="197"/>
      <c r="C137" s="229"/>
      <c r="D137" s="229"/>
      <c r="E137" s="229"/>
      <c r="F137" s="82">
        <f t="shared" si="8"/>
        <v>0</v>
      </c>
      <c r="G137" s="2"/>
    </row>
    <row r="138" spans="1:7" x14ac:dyDescent="0.2">
      <c r="A138" s="196"/>
      <c r="B138" s="197"/>
      <c r="C138" s="229"/>
      <c r="D138" s="229"/>
      <c r="E138" s="229"/>
      <c r="F138" s="82">
        <f t="shared" si="8"/>
        <v>0</v>
      </c>
      <c r="G138" s="2"/>
    </row>
    <row r="139" spans="1:7" x14ac:dyDescent="0.2">
      <c r="A139" s="196"/>
      <c r="B139" s="197"/>
      <c r="C139" s="229"/>
      <c r="D139" s="229"/>
      <c r="E139" s="229"/>
      <c r="F139" s="82">
        <f t="shared" si="8"/>
        <v>0</v>
      </c>
      <c r="G139" s="2"/>
    </row>
    <row r="140" spans="1:7" x14ac:dyDescent="0.2">
      <c r="A140" s="196"/>
      <c r="B140" s="197"/>
      <c r="C140" s="229"/>
      <c r="D140" s="229"/>
      <c r="E140" s="229"/>
      <c r="F140" s="82">
        <f t="shared" si="8"/>
        <v>0</v>
      </c>
      <c r="G140" s="2"/>
    </row>
    <row r="141" spans="1:7" x14ac:dyDescent="0.2">
      <c r="A141" s="196"/>
      <c r="B141" s="197"/>
      <c r="C141" s="229"/>
      <c r="D141" s="229"/>
      <c r="E141" s="229"/>
      <c r="F141" s="82">
        <f t="shared" si="8"/>
        <v>0</v>
      </c>
      <c r="G141" s="2"/>
    </row>
    <row r="142" spans="1:7" x14ac:dyDescent="0.2">
      <c r="A142" s="196"/>
      <c r="B142" s="197"/>
      <c r="C142" s="229"/>
      <c r="D142" s="229"/>
      <c r="E142" s="229"/>
      <c r="F142" s="82">
        <f t="shared" si="8"/>
        <v>0</v>
      </c>
      <c r="G142" s="2"/>
    </row>
    <row r="143" spans="1:7" x14ac:dyDescent="0.2">
      <c r="A143" s="196"/>
      <c r="B143" s="197"/>
      <c r="C143" s="229"/>
      <c r="D143" s="229"/>
      <c r="E143" s="229"/>
      <c r="F143" s="82">
        <f t="shared" si="8"/>
        <v>0</v>
      </c>
      <c r="G143" s="2"/>
    </row>
    <row r="144" spans="1:7" x14ac:dyDescent="0.2">
      <c r="A144" s="196"/>
      <c r="B144" s="197"/>
      <c r="C144" s="229"/>
      <c r="D144" s="229"/>
      <c r="E144" s="229"/>
      <c r="F144" s="82">
        <f t="shared" si="8"/>
        <v>0</v>
      </c>
      <c r="G144" s="2"/>
    </row>
    <row r="145" spans="1:7" x14ac:dyDescent="0.2">
      <c r="A145" s="196"/>
      <c r="B145" s="197"/>
      <c r="C145" s="229"/>
      <c r="D145" s="229"/>
      <c r="E145" s="229"/>
      <c r="F145" s="82">
        <f t="shared" si="8"/>
        <v>0</v>
      </c>
      <c r="G145" s="2"/>
    </row>
    <row r="146" spans="1:7" x14ac:dyDescent="0.2">
      <c r="A146" s="196"/>
      <c r="B146" s="197"/>
      <c r="C146" s="229"/>
      <c r="D146" s="229"/>
      <c r="E146" s="229"/>
      <c r="F146" s="82">
        <f t="shared" si="8"/>
        <v>0</v>
      </c>
      <c r="G146" s="2"/>
    </row>
    <row r="147" spans="1:7" x14ac:dyDescent="0.2">
      <c r="A147" s="196"/>
      <c r="B147" s="197"/>
      <c r="C147" s="229"/>
      <c r="D147" s="229"/>
      <c r="E147" s="229"/>
      <c r="F147" s="82">
        <f t="shared" si="8"/>
        <v>0</v>
      </c>
      <c r="G147" s="2"/>
    </row>
    <row r="148" spans="1:7" x14ac:dyDescent="0.2">
      <c r="C148" s="4"/>
      <c r="F148" s="4">
        <f t="shared" si="8"/>
        <v>0</v>
      </c>
    </row>
  </sheetData>
  <sheetProtection algorithmName="SHA-512" hashValue="1bOMVLDjeEH4BLDf0EKkKtaFNL14U3zLZZVC7fL3427yxGsCU32Y7UQBOcagv9bht/cCJg+0r/7fVPkLgKyrlw==" saltValue="CajHPQO3KKxAKBfejXwABA==" spinCount="100000" sheet="1" selectLockedCells="1"/>
  <mergeCells count="131">
    <mergeCell ref="A7:B7"/>
    <mergeCell ref="C7:E7"/>
    <mergeCell ref="A8:B8"/>
    <mergeCell ref="C8:E8"/>
    <mergeCell ref="A9:B9"/>
    <mergeCell ref="C9:E9"/>
    <mergeCell ref="A4:B4"/>
    <mergeCell ref="C4:E4"/>
    <mergeCell ref="A5:B5"/>
    <mergeCell ref="C5:E5"/>
    <mergeCell ref="A6:B6"/>
    <mergeCell ref="C6:E6"/>
    <mergeCell ref="A14:B14"/>
    <mergeCell ref="C14:E14"/>
    <mergeCell ref="C39:E39"/>
    <mergeCell ref="C40:E40"/>
    <mergeCell ref="C41:E41"/>
    <mergeCell ref="C42:E42"/>
    <mergeCell ref="A10:B10"/>
    <mergeCell ref="C10:E10"/>
    <mergeCell ref="A11:B11"/>
    <mergeCell ref="C11:E11"/>
    <mergeCell ref="A13:B13"/>
    <mergeCell ref="C13:E13"/>
    <mergeCell ref="A12:B12"/>
    <mergeCell ref="C12:E12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85:E85"/>
    <mergeCell ref="C86:E86"/>
    <mergeCell ref="C87:E87"/>
    <mergeCell ref="C88:E88"/>
    <mergeCell ref="C89:E89"/>
    <mergeCell ref="C90:E90"/>
    <mergeCell ref="C79:E79"/>
    <mergeCell ref="C80:E80"/>
    <mergeCell ref="C81:E81"/>
    <mergeCell ref="C82:E82"/>
    <mergeCell ref="C83:E83"/>
    <mergeCell ref="C84:E84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95:E95"/>
    <mergeCell ref="C96:E96"/>
    <mergeCell ref="C109:E109"/>
    <mergeCell ref="C110:E110"/>
    <mergeCell ref="C111:E111"/>
    <mergeCell ref="C112:E112"/>
    <mergeCell ref="C113:E113"/>
    <mergeCell ref="C114:E114"/>
    <mergeCell ref="C103:E103"/>
    <mergeCell ref="C104:E104"/>
    <mergeCell ref="C105:E105"/>
    <mergeCell ref="C106:E106"/>
    <mergeCell ref="C107:E107"/>
    <mergeCell ref="C108:E108"/>
    <mergeCell ref="C121:E121"/>
    <mergeCell ref="C122:E122"/>
    <mergeCell ref="C123:E123"/>
    <mergeCell ref="C124:E124"/>
    <mergeCell ref="C125:E125"/>
    <mergeCell ref="C126:E126"/>
    <mergeCell ref="C115:E115"/>
    <mergeCell ref="C116:E116"/>
    <mergeCell ref="C117:E117"/>
    <mergeCell ref="C118:E118"/>
    <mergeCell ref="C119:E119"/>
    <mergeCell ref="C120:E120"/>
    <mergeCell ref="C133:E133"/>
    <mergeCell ref="C134:E134"/>
    <mergeCell ref="C135:E135"/>
    <mergeCell ref="C136:E136"/>
    <mergeCell ref="C137:E137"/>
    <mergeCell ref="C138:E138"/>
    <mergeCell ref="C127:E127"/>
    <mergeCell ref="C128:E128"/>
    <mergeCell ref="C129:E129"/>
    <mergeCell ref="C130:E130"/>
    <mergeCell ref="C131:E131"/>
    <mergeCell ref="C132:E132"/>
    <mergeCell ref="C145:E145"/>
    <mergeCell ref="C146:E146"/>
    <mergeCell ref="C147:E147"/>
    <mergeCell ref="C139:E139"/>
    <mergeCell ref="C140:E140"/>
    <mergeCell ref="C141:E141"/>
    <mergeCell ref="C142:E142"/>
    <mergeCell ref="C143:E143"/>
    <mergeCell ref="C144:E144"/>
  </mergeCells>
  <dataValidations count="1">
    <dataValidation type="list" allowBlank="1" showInputMessage="1" showErrorMessage="1" sqref="A41:A147">
      <formula1>$F$17:$F$35</formula1>
    </dataValidation>
  </dataValidations>
  <pageMargins left="0.7" right="0.7" top="0.78740157499999996" bottom="0.78740157499999996" header="0.3" footer="0.3"/>
  <pageSetup paperSize="8"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85" zoomScaleNormal="85" workbookViewId="0">
      <selection activeCell="E8" sqref="E8"/>
    </sheetView>
  </sheetViews>
  <sheetFormatPr baseColWidth="10" defaultColWidth="11.42578125" defaultRowHeight="12.75" x14ac:dyDescent="0.2"/>
  <cols>
    <col min="1" max="1" width="24" style="199" customWidth="1"/>
    <col min="2" max="2" width="47.28515625" style="199" customWidth="1"/>
    <col min="3" max="3" width="16.28515625" style="199" customWidth="1"/>
    <col min="4" max="4" width="42.85546875" style="199" customWidth="1"/>
    <col min="5" max="5" width="60.7109375" style="199" customWidth="1"/>
    <col min="6" max="16384" width="11.42578125" style="199"/>
  </cols>
  <sheetData>
    <row r="1" spans="1:5" ht="15" x14ac:dyDescent="0.2">
      <c r="A1" s="200" t="s">
        <v>4</v>
      </c>
      <c r="B1" s="200" t="s">
        <v>4</v>
      </c>
      <c r="C1" s="200" t="s">
        <v>4</v>
      </c>
      <c r="D1" s="200" t="s">
        <v>4</v>
      </c>
      <c r="E1" s="200" t="s">
        <v>4</v>
      </c>
    </row>
    <row r="2" spans="1:5" ht="15" x14ac:dyDescent="0.2">
      <c r="A2" s="201" t="s">
        <v>144</v>
      </c>
      <c r="B2" s="202" t="s">
        <v>145</v>
      </c>
      <c r="C2" s="200" t="s">
        <v>5</v>
      </c>
      <c r="D2" s="200" t="s">
        <v>146</v>
      </c>
      <c r="E2" s="200" t="s">
        <v>147</v>
      </c>
    </row>
    <row r="3" spans="1:5" ht="15" x14ac:dyDescent="0.2">
      <c r="A3" s="201" t="s">
        <v>136</v>
      </c>
      <c r="B3" s="202" t="s">
        <v>138</v>
      </c>
      <c r="C3" s="200" t="s">
        <v>6</v>
      </c>
      <c r="D3" s="200" t="s">
        <v>140</v>
      </c>
      <c r="E3" s="200" t="s">
        <v>143</v>
      </c>
    </row>
    <row r="4" spans="1:5" ht="15" x14ac:dyDescent="0.2">
      <c r="A4" s="201" t="s">
        <v>137</v>
      </c>
      <c r="B4" s="202" t="s">
        <v>139</v>
      </c>
      <c r="C4" s="200" t="s">
        <v>7</v>
      </c>
      <c r="D4" s="200" t="s">
        <v>130</v>
      </c>
      <c r="E4" s="200"/>
    </row>
    <row r="5" spans="1:5" ht="15" x14ac:dyDescent="0.2">
      <c r="E5" s="200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006da9-3d82-4904-97cd-81fe9a17d673" xsi:nil="true"/>
    <lcf76f155ced4ddcb4097134ff3c332f xmlns="8153158f-7cb9-4b67-a191-965470d842b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6F385B4327FB4C9588A76ACEA5CBEB" ma:contentTypeVersion="14" ma:contentTypeDescription="Ein neues Dokument erstellen." ma:contentTypeScope="" ma:versionID="f0d9c88e4f838078165214603805c90b">
  <xsd:schema xmlns:xsd="http://www.w3.org/2001/XMLSchema" xmlns:xs="http://www.w3.org/2001/XMLSchema" xmlns:p="http://schemas.microsoft.com/office/2006/metadata/properties" xmlns:ns2="8a006da9-3d82-4904-97cd-81fe9a17d673" xmlns:ns3="8153158f-7cb9-4b67-a191-965470d842be" targetNamespace="http://schemas.microsoft.com/office/2006/metadata/properties" ma:root="true" ma:fieldsID="28c85c53a21403f074ba84d0d135b831" ns2:_="" ns3:_="">
    <xsd:import namespace="8a006da9-3d82-4904-97cd-81fe9a17d673"/>
    <xsd:import namespace="8153158f-7cb9-4b67-a191-965470d842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06da9-3d82-4904-97cd-81fe9a17d6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161db8a-3f49-49ff-9cac-8b042770c40e}" ma:internalName="TaxCatchAll" ma:showField="CatchAllData" ma:web="8a006da9-3d82-4904-97cd-81fe9a17d6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53158f-7cb9-4b67-a191-965470d842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3ff8426b-c5ab-4feb-8121-9c1239dde7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4ADB22-0DFE-457E-94F3-C61A74AB3E7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8153158f-7cb9-4b67-a191-965470d842be"/>
    <ds:schemaRef ds:uri="8a006da9-3d82-4904-97cd-81fe9a17d67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37D795-C3AA-4F3F-BED8-9912F289A8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160149-42B2-4FBA-88A3-9F4A7B37C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006da9-3d82-4904-97cd-81fe9a17d673"/>
    <ds:schemaRef ds:uri="8153158f-7cb9-4b67-a191-965470d842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01a_Abstimmbr_Passerelle</vt:lpstr>
      <vt:lpstr>01b_Begründung_Justif</vt:lpstr>
      <vt:lpstr>dropdown</vt:lpstr>
    </vt:vector>
  </TitlesOfParts>
  <Company>Abraxas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Seitz Gian Luca</dc:creator>
  <cp:lastModifiedBy>Tonner Daniela GD-GS-E-H</cp:lastModifiedBy>
  <cp:lastPrinted>2022-02-02T07:23:55Z</cp:lastPrinted>
  <dcterms:created xsi:type="dcterms:W3CDTF">2021-01-28T15:12:43Z</dcterms:created>
  <dcterms:modified xsi:type="dcterms:W3CDTF">2024-02-13T11:56:14Z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0x0101005B6F385B4327FB4C9588A76ACEA5CBEB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