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C:\Users\iai3626\Downloads\"/>
    </mc:Choice>
  </mc:AlternateContent>
  <bookViews>
    <workbookView xWindow="360" yWindow="45" windowWidth="13980" windowHeight="8580" firstSheet="1" activeTab="1"/>
  </bookViews>
  <sheets>
    <sheet name="Tabelle1" sheetId="2" state="hidden" r:id="rId1"/>
    <sheet name="Berechnung" sheetId="1" r:id="rId2"/>
  </sheets>
  <calcPr calcId="162913"/>
</workbook>
</file>

<file path=xl/calcChain.xml><?xml version="1.0" encoding="utf-8"?>
<calcChain xmlns="http://schemas.openxmlformats.org/spreadsheetml/2006/main">
  <c r="G26" i="2" l="1"/>
  <c r="K27" i="2" s="1"/>
  <c r="J11" i="1" s="1"/>
  <c r="G28" i="2"/>
  <c r="G30" i="2"/>
  <c r="H30" i="2"/>
  <c r="G32" i="2"/>
  <c r="K30" i="2" l="1"/>
  <c r="K26" i="2"/>
  <c r="J10" i="1" s="1"/>
  <c r="J12" i="1" s="1"/>
  <c r="K32" i="2" l="1"/>
  <c r="J15" i="1" s="1"/>
  <c r="J14" i="1"/>
</calcChain>
</file>

<file path=xl/sharedStrings.xml><?xml version="1.0" encoding="utf-8"?>
<sst xmlns="http://schemas.openxmlformats.org/spreadsheetml/2006/main" count="39" uniqueCount="30">
  <si>
    <t>Eingabedaten:</t>
  </si>
  <si>
    <t>m</t>
  </si>
  <si>
    <t>Reaktionszeit:</t>
  </si>
  <si>
    <t>s</t>
  </si>
  <si>
    <t>Bremszeit:</t>
  </si>
  <si>
    <t>Resultate:</t>
  </si>
  <si>
    <t>Reaktionsweg:</t>
  </si>
  <si>
    <t>Anhalteweg:</t>
  </si>
  <si>
    <t>km/h</t>
  </si>
  <si>
    <t>Anhaltezeit:</t>
  </si>
  <si>
    <t>Bremsweg:</t>
  </si>
  <si>
    <t>Trocken, sehr gut</t>
  </si>
  <si>
    <t>Trocken, gut</t>
  </si>
  <si>
    <t>Nass, sehr gut</t>
  </si>
  <si>
    <t>Nass, gut</t>
  </si>
  <si>
    <t>Schnee, hart</t>
  </si>
  <si>
    <t>Eis</t>
  </si>
  <si>
    <t>Lastwagen</t>
  </si>
  <si>
    <t xml:space="preserve">Personenwagen </t>
  </si>
  <si>
    <t>Normal</t>
  </si>
  <si>
    <t>Bremsbereitschaft</t>
  </si>
  <si>
    <t>Fahrzeugart</t>
  </si>
  <si>
    <t>Fahrbahnzustand</t>
  </si>
  <si>
    <t>v</t>
  </si>
  <si>
    <t>Geschwindigkeit</t>
  </si>
  <si>
    <r>
      <t xml:space="preserve">Kanton St.Gallen
Sicherheits- und Justizdepartement
</t>
    </r>
    <r>
      <rPr>
        <b/>
        <sz val="10"/>
        <rFont val="Arial"/>
        <family val="2"/>
      </rPr>
      <t>Strassenverkehrs- und Schifffahrtsamt</t>
    </r>
    <r>
      <rPr>
        <sz val="10"/>
        <rFont val="Arial"/>
      </rPr>
      <t xml:space="preserve">
Unfallanalysen</t>
    </r>
  </si>
  <si>
    <t>© Erich Peter, Dipl.-Ing. FH / 2011©</t>
  </si>
  <si>
    <t>Unfallanalysen, Anhalteweg Berechnung</t>
  </si>
  <si>
    <t>Anhalteweg-Berechnungstool</t>
  </si>
  <si>
    <r>
      <t>s</t>
    </r>
    <r>
      <rPr>
        <b/>
        <sz val="11"/>
        <color indexed="9"/>
        <rFont val="Arial"/>
        <family val="2"/>
      </rPr>
      <t>slsl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</si>
</sst>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color indexed="9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79900"/>
        <bgColor indexed="64"/>
      </patternFill>
    </fill>
    <fill>
      <patternFill patternType="solid">
        <fgColor rgb="FFE7FF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Border="1"/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5" fillId="0" borderId="0" xfId="0" quotePrefix="1" applyFont="1" applyBorder="1" applyAlignment="1" applyProtection="1">
      <alignment horizontal="left"/>
      <protection hidden="1"/>
    </xf>
    <xf numFmtId="176" fontId="2" fillId="0" borderId="0" xfId="1" applyNumberFormat="1" applyFont="1" applyFill="1" applyBorder="1" applyAlignment="1" applyProtection="1">
      <alignment horizontal="right" vertical="center"/>
      <protection locked="0" hidden="1"/>
    </xf>
    <xf numFmtId="176" fontId="0" fillId="0" borderId="0" xfId="0" applyNumberFormat="1"/>
    <xf numFmtId="1" fontId="0" fillId="0" borderId="0" xfId="0" applyNumberFormat="1"/>
    <xf numFmtId="0" fontId="6" fillId="0" borderId="0" xfId="0" applyFont="1" applyBorder="1" applyProtection="1">
      <protection hidden="1"/>
    </xf>
    <xf numFmtId="0" fontId="4" fillId="0" borderId="0" xfId="0" quotePrefix="1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6" fillId="0" borderId="0" xfId="0" quotePrefix="1" applyFont="1" applyBorder="1" applyAlignment="1" applyProtection="1">
      <alignment horizontal="left"/>
      <protection hidden="1"/>
    </xf>
    <xf numFmtId="176" fontId="6" fillId="0" borderId="0" xfId="0" applyNumberFormat="1" applyFont="1" applyFill="1" applyBorder="1" applyProtection="1"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76" fontId="2" fillId="0" borderId="0" xfId="1" applyNumberFormat="1" applyFont="1" applyFill="1" applyBorder="1" applyAlignment="1" applyProtection="1">
      <alignment horizontal="right" vertical="center"/>
      <protection hidden="1"/>
    </xf>
    <xf numFmtId="0" fontId="11" fillId="2" borderId="9" xfId="0" applyFont="1" applyFill="1" applyBorder="1" applyProtection="1">
      <protection hidden="1"/>
    </xf>
    <xf numFmtId="0" fontId="11" fillId="2" borderId="10" xfId="0" applyFont="1" applyFill="1" applyBorder="1" applyProtection="1">
      <protection hidden="1"/>
    </xf>
    <xf numFmtId="0" fontId="11" fillId="2" borderId="10" xfId="0" applyFont="1" applyFill="1" applyBorder="1" applyAlignment="1" applyProtection="1">
      <alignment horizontal="right"/>
      <protection hidden="1"/>
    </xf>
    <xf numFmtId="0" fontId="11" fillId="2" borderId="11" xfId="0" applyFont="1" applyFill="1" applyBorder="1" applyProtection="1">
      <protection hidden="1"/>
    </xf>
    <xf numFmtId="0" fontId="11" fillId="2" borderId="1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13" fillId="2" borderId="0" xfId="0" applyFont="1" applyFill="1" applyBorder="1" applyAlignment="1" applyProtection="1">
      <alignment horizontal="right"/>
      <protection hidden="1"/>
    </xf>
    <xf numFmtId="0" fontId="11" fillId="2" borderId="0" xfId="0" applyFont="1" applyFill="1" applyBorder="1" applyProtection="1">
      <protection hidden="1"/>
    </xf>
    <xf numFmtId="0" fontId="11" fillId="2" borderId="2" xfId="0" applyFont="1" applyFill="1" applyBorder="1" applyProtection="1">
      <protection hidden="1"/>
    </xf>
    <xf numFmtId="2" fontId="6" fillId="3" borderId="12" xfId="0" applyNumberFormat="1" applyFont="1" applyFill="1" applyBorder="1" applyProtection="1">
      <protection hidden="1"/>
    </xf>
    <xf numFmtId="2" fontId="6" fillId="3" borderId="13" xfId="0" applyNumberFormat="1" applyFont="1" applyFill="1" applyBorder="1" applyProtection="1">
      <protection hidden="1"/>
    </xf>
    <xf numFmtId="2" fontId="6" fillId="3" borderId="14" xfId="0" applyNumberFormat="1" applyFont="1" applyFill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Tabelle1!$C$26" fmlaRange="Tabelle1!$A$1:$A$45" sel="5" val="4"/>
</file>

<file path=xl/ctrlProps/ctrlProp2.xml><?xml version="1.0" encoding="utf-8"?>
<formControlPr xmlns="http://schemas.microsoft.com/office/spreadsheetml/2009/9/main" objectType="Drop" dropStyle="combo" dx="22" fmlaLink="Tabelle1!$C$28" fmlaRange="Tabelle1!$H$1:$H$2" sel="1" val="0"/>
</file>

<file path=xl/ctrlProps/ctrlProp3.xml><?xml version="1.0" encoding="utf-8"?>
<formControlPr xmlns="http://schemas.microsoft.com/office/spreadsheetml/2009/9/main" objectType="Drop" dropStyle="combo" dx="22" fmlaLink="Tabelle1!$C$30" fmlaRange="Tabelle1!$C$1:$C$6" sel="2" val="0"/>
</file>

<file path=xl/ctrlProps/ctrlProp4.xml><?xml version="1.0" encoding="utf-8"?>
<formControlPr xmlns="http://schemas.microsoft.com/office/spreadsheetml/2009/9/main" objectType="Drop" dropStyle="combo" dx="22" fmlaLink="Tabelle1!$C$32" fmlaRange="Tabelle1!$L$1:$L$8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209550</xdr:colOff>
      <xdr:row>1</xdr:row>
      <xdr:rowOff>19050</xdr:rowOff>
    </xdr:from>
    <xdr:to>
      <xdr:col>14</xdr:col>
      <xdr:colOff>676275</xdr:colOff>
      <xdr:row>1</xdr:row>
      <xdr:rowOff>609600</xdr:rowOff>
    </xdr:to>
    <xdr:pic>
      <xdr:nvPicPr>
        <xdr:cNvPr id="1050" name="Grafik 1" descr="sg_wappen_100mm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09550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8</xdr:row>
          <xdr:rowOff>200025</xdr:rowOff>
        </xdr:from>
        <xdr:to>
          <xdr:col>6</xdr:col>
          <xdr:colOff>57150</xdr:colOff>
          <xdr:row>9</xdr:row>
          <xdr:rowOff>190500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10</xdr:row>
          <xdr:rowOff>0</xdr:rowOff>
        </xdr:from>
        <xdr:to>
          <xdr:col>6</xdr:col>
          <xdr:colOff>57150</xdr:colOff>
          <xdr:row>11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11</xdr:row>
          <xdr:rowOff>9525</xdr:rowOff>
        </xdr:from>
        <xdr:to>
          <xdr:col>6</xdr:col>
          <xdr:colOff>57150</xdr:colOff>
          <xdr:row>12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12</xdr:row>
          <xdr:rowOff>9525</xdr:rowOff>
        </xdr:from>
        <xdr:to>
          <xdr:col>6</xdr:col>
          <xdr:colOff>57150</xdr:colOff>
          <xdr:row>13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1" workbookViewId="0">
      <selection activeCell="K30" sqref="K30"/>
    </sheetView>
  </sheetViews>
  <sheetFormatPr baseColWidth="10" defaultRowHeight="12.75" x14ac:dyDescent="0.2"/>
  <cols>
    <col min="3" max="3" width="17" customWidth="1"/>
    <col min="4" max="4" width="2.140625" customWidth="1"/>
    <col min="5" max="5" width="8.5703125" customWidth="1"/>
    <col min="6" max="6" width="5.85546875" customWidth="1"/>
    <col min="7" max="7" width="24.42578125" customWidth="1"/>
    <col min="8" max="8" width="15.7109375" customWidth="1"/>
    <col min="9" max="9" width="1.85546875" customWidth="1"/>
    <col min="10" max="10" width="17.85546875" customWidth="1"/>
  </cols>
  <sheetData>
    <row r="1" spans="1:12" x14ac:dyDescent="0.2">
      <c r="A1" s="14">
        <v>30</v>
      </c>
      <c r="C1" t="s">
        <v>11</v>
      </c>
      <c r="E1">
        <v>8.5</v>
      </c>
      <c r="F1">
        <v>7</v>
      </c>
      <c r="G1" t="s">
        <v>11</v>
      </c>
      <c r="H1" t="s">
        <v>18</v>
      </c>
      <c r="J1" t="s">
        <v>19</v>
      </c>
      <c r="L1" s="13">
        <v>0.7</v>
      </c>
    </row>
    <row r="2" spans="1:12" x14ac:dyDescent="0.2">
      <c r="A2" s="14">
        <v>35</v>
      </c>
      <c r="C2" t="s">
        <v>12</v>
      </c>
      <c r="E2">
        <v>7.5</v>
      </c>
      <c r="F2">
        <v>6</v>
      </c>
      <c r="G2" t="s">
        <v>12</v>
      </c>
      <c r="H2" t="s">
        <v>17</v>
      </c>
      <c r="J2" t="s">
        <v>20</v>
      </c>
      <c r="L2" s="13">
        <v>0.8</v>
      </c>
    </row>
    <row r="3" spans="1:12" x14ac:dyDescent="0.2">
      <c r="A3" s="14">
        <v>40</v>
      </c>
      <c r="C3" t="s">
        <v>13</v>
      </c>
      <c r="E3">
        <v>7</v>
      </c>
      <c r="F3">
        <v>5.5</v>
      </c>
      <c r="G3" t="s">
        <v>13</v>
      </c>
      <c r="L3" s="13">
        <v>0.9</v>
      </c>
    </row>
    <row r="4" spans="1:12" x14ac:dyDescent="0.2">
      <c r="A4" s="14">
        <v>45</v>
      </c>
      <c r="C4" t="s">
        <v>14</v>
      </c>
      <c r="E4">
        <v>6.5</v>
      </c>
      <c r="F4">
        <v>4.5</v>
      </c>
      <c r="G4" t="s">
        <v>14</v>
      </c>
      <c r="L4" s="13">
        <v>1</v>
      </c>
    </row>
    <row r="5" spans="1:12" x14ac:dyDescent="0.2">
      <c r="A5" s="14">
        <v>50</v>
      </c>
      <c r="C5" t="s">
        <v>15</v>
      </c>
      <c r="E5">
        <v>2.5</v>
      </c>
      <c r="F5">
        <v>2</v>
      </c>
      <c r="G5" t="s">
        <v>15</v>
      </c>
      <c r="L5" s="13">
        <v>1.1000000000000001</v>
      </c>
    </row>
    <row r="6" spans="1:12" x14ac:dyDescent="0.2">
      <c r="A6" s="14">
        <v>55</v>
      </c>
      <c r="C6" t="s">
        <v>16</v>
      </c>
      <c r="E6">
        <v>1.5</v>
      </c>
      <c r="F6">
        <v>1.5</v>
      </c>
      <c r="G6" t="s">
        <v>16</v>
      </c>
      <c r="L6" s="13">
        <v>1.2</v>
      </c>
    </row>
    <row r="7" spans="1:12" x14ac:dyDescent="0.2">
      <c r="A7" s="14">
        <v>60</v>
      </c>
      <c r="L7" s="13">
        <v>1.3</v>
      </c>
    </row>
    <row r="8" spans="1:12" x14ac:dyDescent="0.2">
      <c r="A8" s="14">
        <v>65</v>
      </c>
      <c r="L8" s="13">
        <v>1.4</v>
      </c>
    </row>
    <row r="9" spans="1:12" x14ac:dyDescent="0.2">
      <c r="A9" s="14">
        <v>70</v>
      </c>
    </row>
    <row r="10" spans="1:12" x14ac:dyDescent="0.2">
      <c r="A10" s="14">
        <v>75</v>
      </c>
    </row>
    <row r="11" spans="1:12" x14ac:dyDescent="0.2">
      <c r="A11" s="14">
        <v>80</v>
      </c>
    </row>
    <row r="12" spans="1:12" x14ac:dyDescent="0.2">
      <c r="A12" s="14">
        <v>85</v>
      </c>
    </row>
    <row r="13" spans="1:12" x14ac:dyDescent="0.2">
      <c r="A13" s="14">
        <v>90</v>
      </c>
      <c r="J13">
        <v>8.5</v>
      </c>
      <c r="K13">
        <v>7</v>
      </c>
    </row>
    <row r="14" spans="1:12" x14ac:dyDescent="0.2">
      <c r="A14" s="14">
        <v>95</v>
      </c>
      <c r="C14">
        <v>5</v>
      </c>
      <c r="J14">
        <v>7.5</v>
      </c>
      <c r="K14">
        <v>6</v>
      </c>
    </row>
    <row r="15" spans="1:12" x14ac:dyDescent="0.2">
      <c r="A15" s="14">
        <v>100</v>
      </c>
      <c r="J15">
        <v>7</v>
      </c>
      <c r="K15">
        <v>5.5</v>
      </c>
    </row>
    <row r="16" spans="1:12" x14ac:dyDescent="0.2">
      <c r="A16" s="14">
        <v>105</v>
      </c>
      <c r="J16">
        <v>6.5</v>
      </c>
      <c r="K16">
        <v>4.5</v>
      </c>
    </row>
    <row r="17" spans="1:11" x14ac:dyDescent="0.2">
      <c r="A17" s="14">
        <v>110</v>
      </c>
      <c r="J17">
        <v>2.5</v>
      </c>
      <c r="K17">
        <v>2</v>
      </c>
    </row>
    <row r="18" spans="1:11" x14ac:dyDescent="0.2">
      <c r="A18" s="14">
        <v>115</v>
      </c>
      <c r="H18" s="13"/>
      <c r="J18">
        <v>1.5</v>
      </c>
      <c r="K18">
        <v>1.5</v>
      </c>
    </row>
    <row r="19" spans="1:11" x14ac:dyDescent="0.2">
      <c r="A19" s="14">
        <v>120</v>
      </c>
    </row>
    <row r="20" spans="1:11" x14ac:dyDescent="0.2">
      <c r="A20" s="14">
        <v>125</v>
      </c>
    </row>
    <row r="21" spans="1:11" x14ac:dyDescent="0.2">
      <c r="A21" s="14">
        <v>130</v>
      </c>
    </row>
    <row r="22" spans="1:11" x14ac:dyDescent="0.2">
      <c r="A22" s="14">
        <v>135</v>
      </c>
    </row>
    <row r="23" spans="1:11" x14ac:dyDescent="0.2">
      <c r="A23" s="14">
        <v>140</v>
      </c>
    </row>
    <row r="24" spans="1:11" x14ac:dyDescent="0.2">
      <c r="A24" s="14">
        <v>145</v>
      </c>
    </row>
    <row r="25" spans="1:11" ht="13.5" thickBot="1" x14ac:dyDescent="0.25">
      <c r="A25" s="14">
        <v>150</v>
      </c>
    </row>
    <row r="26" spans="1:11" ht="13.5" thickBot="1" x14ac:dyDescent="0.25">
      <c r="A26" s="14">
        <v>155</v>
      </c>
      <c r="C26" s="27">
        <v>5</v>
      </c>
      <c r="D26" s="28"/>
      <c r="E26" s="28" t="s">
        <v>23</v>
      </c>
      <c r="F26" s="28"/>
      <c r="G26" s="29">
        <f>A1+(C26-1)*5</f>
        <v>50</v>
      </c>
      <c r="K26">
        <f>IF(C28=1,(G26/3.6)^2/(2*G30),(G26/3.6)^2/(2*H30))</f>
        <v>12.860082304526749</v>
      </c>
    </row>
    <row r="27" spans="1:11" ht="13.5" thickBot="1" x14ac:dyDescent="0.25">
      <c r="A27" s="14">
        <v>160</v>
      </c>
      <c r="K27">
        <f>(G26/3.6)*G32</f>
        <v>13.888888888888889</v>
      </c>
    </row>
    <row r="28" spans="1:11" ht="13.5" thickBot="1" x14ac:dyDescent="0.25">
      <c r="A28" s="14">
        <v>165</v>
      </c>
      <c r="C28" s="27">
        <v>1</v>
      </c>
      <c r="D28" s="28"/>
      <c r="E28" s="28"/>
      <c r="F28" s="28"/>
      <c r="G28" s="29">
        <f>C28</f>
        <v>1</v>
      </c>
    </row>
    <row r="29" spans="1:11" ht="13.5" thickBot="1" x14ac:dyDescent="0.25">
      <c r="A29" s="14">
        <v>170</v>
      </c>
    </row>
    <row r="30" spans="1:11" ht="13.5" thickBot="1" x14ac:dyDescent="0.25">
      <c r="A30" s="14">
        <v>175</v>
      </c>
      <c r="C30" s="27">
        <v>2</v>
      </c>
      <c r="D30" s="28"/>
      <c r="E30" s="28"/>
      <c r="F30" s="28"/>
      <c r="G30" s="28">
        <f>IF($C30=1,E1,IF($C30=2,E2,IF($C30=3,E3,IF($C30=4,E4,IF($C30=5,E5,E6)))))</f>
        <v>7.5</v>
      </c>
      <c r="H30" s="29">
        <f>IF($C30=1,F1,IF($C30=2,F2,IF($C30=3,F3,IF($C30=4,F4,IF($C30=5,F5,F6)))))</f>
        <v>6</v>
      </c>
      <c r="K30">
        <f>IF($C$28=1,(G26/3.6)/(G30),(G26/3.6)/(H30))</f>
        <v>1.8518518518518519</v>
      </c>
    </row>
    <row r="31" spans="1:11" ht="13.5" thickBot="1" x14ac:dyDescent="0.25">
      <c r="A31" s="14">
        <v>180</v>
      </c>
    </row>
    <row r="32" spans="1:11" ht="13.5" thickBot="1" x14ac:dyDescent="0.25">
      <c r="A32" s="14">
        <v>185</v>
      </c>
      <c r="C32" s="27">
        <v>4</v>
      </c>
      <c r="D32" s="28"/>
      <c r="E32" s="28"/>
      <c r="F32" s="28"/>
      <c r="G32" s="29">
        <f>L1+(C32-1)*0.1</f>
        <v>1</v>
      </c>
      <c r="K32">
        <f>K30+G32</f>
        <v>2.8518518518518521</v>
      </c>
    </row>
    <row r="33" spans="1:1" x14ac:dyDescent="0.2">
      <c r="A33" s="14">
        <v>190</v>
      </c>
    </row>
    <row r="34" spans="1:1" x14ac:dyDescent="0.2">
      <c r="A34" s="14">
        <v>195</v>
      </c>
    </row>
    <row r="35" spans="1:1" x14ac:dyDescent="0.2">
      <c r="A35" s="14">
        <v>200</v>
      </c>
    </row>
    <row r="36" spans="1:1" x14ac:dyDescent="0.2">
      <c r="A36" s="14">
        <v>205</v>
      </c>
    </row>
    <row r="37" spans="1:1" x14ac:dyDescent="0.2">
      <c r="A37" s="14">
        <v>210</v>
      </c>
    </row>
    <row r="38" spans="1:1" x14ac:dyDescent="0.2">
      <c r="A38" s="14">
        <v>215</v>
      </c>
    </row>
    <row r="39" spans="1:1" x14ac:dyDescent="0.2">
      <c r="A39" s="14">
        <v>220</v>
      </c>
    </row>
    <row r="40" spans="1:1" x14ac:dyDescent="0.2">
      <c r="A40" s="14">
        <v>225</v>
      </c>
    </row>
    <row r="41" spans="1:1" x14ac:dyDescent="0.2">
      <c r="A41" s="14">
        <v>230</v>
      </c>
    </row>
    <row r="42" spans="1:1" x14ac:dyDescent="0.2">
      <c r="A42" s="14">
        <v>235</v>
      </c>
    </row>
    <row r="43" spans="1:1" x14ac:dyDescent="0.2">
      <c r="A43" s="14">
        <v>240</v>
      </c>
    </row>
    <row r="44" spans="1:1" x14ac:dyDescent="0.2">
      <c r="A44" s="14">
        <v>245</v>
      </c>
    </row>
    <row r="45" spans="1:1" x14ac:dyDescent="0.2">
      <c r="A45" s="14">
        <v>250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O28"/>
  <sheetViews>
    <sheetView showGridLines="0" showRowColHeaders="0" tabSelected="1" showOutlineSymbols="0" zoomScale="116" zoomScaleNormal="116" workbookViewId="0">
      <selection activeCell="F11" sqref="F11"/>
    </sheetView>
  </sheetViews>
  <sheetFormatPr baseColWidth="10" defaultColWidth="0" defaultRowHeight="12.75" zeroHeight="1" x14ac:dyDescent="0.2"/>
  <cols>
    <col min="1" max="1" width="11.42578125" customWidth="1"/>
    <col min="2" max="2" width="1.7109375" customWidth="1"/>
    <col min="3" max="3" width="11.42578125" customWidth="1"/>
    <col min="4" max="4" width="14.7109375" customWidth="1"/>
    <col min="5" max="5" width="5.42578125" customWidth="1"/>
    <col min="6" max="6" width="15.42578125" style="26" customWidth="1"/>
    <col min="7" max="7" width="7.42578125" customWidth="1"/>
    <col min="8" max="8" width="2" customWidth="1"/>
    <col min="9" max="9" width="16.28515625" customWidth="1"/>
    <col min="10" max="10" width="8.140625" customWidth="1"/>
    <col min="11" max="11" width="5" customWidth="1"/>
    <col min="12" max="12" width="1.85546875" customWidth="1"/>
    <col min="13" max="15" width="10.28515625" customWidth="1"/>
    <col min="16" max="16" width="3.5703125" customWidth="1"/>
  </cols>
  <sheetData>
    <row r="1" spans="2:15" ht="15" customHeight="1" x14ac:dyDescent="0.2"/>
    <row r="2" spans="2:15" ht="104.25" customHeight="1" x14ac:dyDescent="0.2">
      <c r="B2" s="45" t="s">
        <v>25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7"/>
    </row>
    <row r="3" spans="2:15" ht="18" x14ac:dyDescent="0.2">
      <c r="B3" s="48" t="s">
        <v>27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3.5" thickBot="1" x14ac:dyDescent="0.25">
      <c r="B4" s="1"/>
      <c r="C4" s="1"/>
      <c r="D4" s="1"/>
      <c r="E4" s="1"/>
      <c r="F4" s="21"/>
      <c r="G4" s="1"/>
      <c r="H4" s="1"/>
      <c r="I4" s="1"/>
      <c r="J4" s="1"/>
      <c r="K4" s="1"/>
      <c r="L4" s="1"/>
    </row>
    <row r="5" spans="2:15" x14ac:dyDescent="0.2">
      <c r="B5" s="31"/>
      <c r="C5" s="32"/>
      <c r="D5" s="32"/>
      <c r="E5" s="32"/>
      <c r="F5" s="33"/>
      <c r="G5" s="32"/>
      <c r="H5" s="32"/>
      <c r="I5" s="32"/>
      <c r="J5" s="32"/>
      <c r="K5" s="32"/>
      <c r="L5" s="34"/>
    </row>
    <row r="6" spans="2:15" ht="23.25" x14ac:dyDescent="0.35">
      <c r="B6" s="35"/>
      <c r="C6" s="36" t="s">
        <v>28</v>
      </c>
      <c r="D6" s="37"/>
      <c r="E6" s="37"/>
      <c r="F6" s="38"/>
      <c r="G6" s="37"/>
      <c r="H6" s="39"/>
      <c r="I6" s="39"/>
      <c r="J6" s="36"/>
      <c r="K6" s="39"/>
      <c r="L6" s="40"/>
    </row>
    <row r="7" spans="2:15" ht="15.75" x14ac:dyDescent="0.25">
      <c r="B7" s="4"/>
      <c r="C7" s="2"/>
      <c r="D7" s="2"/>
      <c r="E7" s="2"/>
      <c r="F7" s="22"/>
      <c r="G7" s="2"/>
      <c r="H7" s="2"/>
      <c r="I7" s="2"/>
      <c r="J7" s="2"/>
      <c r="K7" s="2"/>
      <c r="L7" s="6"/>
    </row>
    <row r="8" spans="2:15" ht="15.75" x14ac:dyDescent="0.25">
      <c r="B8" s="4"/>
      <c r="C8" s="15" t="s">
        <v>0</v>
      </c>
      <c r="D8" s="2"/>
      <c r="E8" s="2"/>
      <c r="F8" s="22"/>
      <c r="G8" s="2"/>
      <c r="H8" s="2"/>
      <c r="I8" s="7"/>
      <c r="J8" s="15" t="s">
        <v>5</v>
      </c>
      <c r="K8" s="2"/>
      <c r="L8" s="6"/>
    </row>
    <row r="9" spans="2:15" ht="16.5" thickBot="1" x14ac:dyDescent="0.3">
      <c r="B9" s="4"/>
      <c r="C9" s="2"/>
      <c r="D9" s="2"/>
      <c r="E9" s="2"/>
      <c r="F9" s="22"/>
      <c r="G9" s="2"/>
      <c r="H9" s="2"/>
      <c r="I9" s="2"/>
      <c r="J9" s="11"/>
      <c r="K9" s="2"/>
      <c r="L9" s="6"/>
    </row>
    <row r="10" spans="2:15" ht="15.75" x14ac:dyDescent="0.25">
      <c r="B10" s="4"/>
      <c r="C10" s="18" t="s">
        <v>24</v>
      </c>
      <c r="D10" s="2"/>
      <c r="E10" s="2"/>
      <c r="F10" s="30"/>
      <c r="G10" s="44" t="s">
        <v>8</v>
      </c>
      <c r="H10" s="2"/>
      <c r="I10" s="18" t="s">
        <v>10</v>
      </c>
      <c r="J10" s="41">
        <f>Tabelle1!K26</f>
        <v>12.860082304526749</v>
      </c>
      <c r="K10" s="15" t="s">
        <v>1</v>
      </c>
      <c r="L10" s="6"/>
    </row>
    <row r="11" spans="2:15" ht="15.75" x14ac:dyDescent="0.25">
      <c r="B11" s="4"/>
      <c r="C11" s="20" t="s">
        <v>21</v>
      </c>
      <c r="D11" s="2"/>
      <c r="E11" s="2"/>
      <c r="F11" s="12"/>
      <c r="G11" s="3"/>
      <c r="H11" s="2"/>
      <c r="I11" s="18" t="s">
        <v>6</v>
      </c>
      <c r="J11" s="42">
        <f>Tabelle1!K27</f>
        <v>13.888888888888889</v>
      </c>
      <c r="K11" s="15" t="s">
        <v>1</v>
      </c>
      <c r="L11" s="6"/>
    </row>
    <row r="12" spans="2:15" ht="16.5" thickBot="1" x14ac:dyDescent="0.3">
      <c r="B12" s="4"/>
      <c r="C12" s="20" t="s">
        <v>22</v>
      </c>
      <c r="D12" s="2"/>
      <c r="E12" s="2"/>
      <c r="F12" s="12"/>
      <c r="G12" s="3"/>
      <c r="H12" s="2"/>
      <c r="I12" s="18" t="s">
        <v>7</v>
      </c>
      <c r="J12" s="43">
        <f>SUM(J10:J11)</f>
        <v>26.748971193415638</v>
      </c>
      <c r="K12" s="15" t="s">
        <v>1</v>
      </c>
      <c r="L12" s="6"/>
    </row>
    <row r="13" spans="2:15" ht="16.5" thickBot="1" x14ac:dyDescent="0.3">
      <c r="B13" s="4"/>
      <c r="C13" s="18" t="s">
        <v>2</v>
      </c>
      <c r="D13" s="2"/>
      <c r="E13" s="2"/>
      <c r="F13" s="12"/>
      <c r="G13" s="44" t="s">
        <v>29</v>
      </c>
      <c r="H13" s="2"/>
      <c r="I13" s="18"/>
      <c r="J13" s="19"/>
      <c r="K13" s="15"/>
      <c r="L13" s="6"/>
    </row>
    <row r="14" spans="2:15" ht="15.75" x14ac:dyDescent="0.25">
      <c r="B14" s="4"/>
      <c r="C14" s="2"/>
      <c r="D14" s="2"/>
      <c r="E14" s="2"/>
      <c r="F14" s="23"/>
      <c r="G14" s="2"/>
      <c r="H14" s="2"/>
      <c r="I14" s="18" t="s">
        <v>4</v>
      </c>
      <c r="J14" s="41">
        <f>Tabelle1!K30</f>
        <v>1.8518518518518519</v>
      </c>
      <c r="K14" s="15" t="s">
        <v>3</v>
      </c>
      <c r="L14" s="6"/>
    </row>
    <row r="15" spans="2:15" ht="16.5" thickBot="1" x14ac:dyDescent="0.3">
      <c r="B15" s="4"/>
      <c r="C15" s="2"/>
      <c r="D15" s="2"/>
      <c r="E15" s="2"/>
      <c r="F15" s="23"/>
      <c r="G15" s="2"/>
      <c r="H15" s="2"/>
      <c r="I15" s="18" t="s">
        <v>9</v>
      </c>
      <c r="J15" s="43">
        <f>Tabelle1!K32</f>
        <v>2.8518518518518521</v>
      </c>
      <c r="K15" s="15" t="s">
        <v>3</v>
      </c>
      <c r="L15" s="6"/>
    </row>
    <row r="16" spans="2:15" ht="15.75" x14ac:dyDescent="0.25">
      <c r="B16" s="4"/>
      <c r="C16" s="2"/>
      <c r="D16" s="2"/>
      <c r="E16" s="2"/>
      <c r="F16" s="22"/>
      <c r="G16" s="16"/>
      <c r="H16" s="2"/>
      <c r="I16" s="7"/>
      <c r="J16" s="2"/>
      <c r="K16" s="2"/>
      <c r="L16" s="6"/>
    </row>
    <row r="17" spans="2:12" x14ac:dyDescent="0.2">
      <c r="B17" s="4"/>
      <c r="C17" s="5"/>
      <c r="D17" s="5"/>
      <c r="E17" s="5"/>
      <c r="F17" s="24"/>
      <c r="G17" s="5"/>
      <c r="H17" s="5"/>
      <c r="I17" s="5"/>
      <c r="J17" s="5"/>
      <c r="K17" s="5"/>
      <c r="L17" s="6"/>
    </row>
    <row r="18" spans="2:12" x14ac:dyDescent="0.2">
      <c r="B18" s="4"/>
      <c r="C18" s="17" t="s">
        <v>26</v>
      </c>
      <c r="D18" s="5"/>
      <c r="E18" s="5"/>
      <c r="F18" s="24"/>
      <c r="G18" s="5"/>
      <c r="H18" s="5"/>
      <c r="I18" s="5"/>
      <c r="J18" s="5"/>
      <c r="K18" s="5"/>
      <c r="L18" s="6"/>
    </row>
    <row r="19" spans="2:12" ht="13.5" thickBot="1" x14ac:dyDescent="0.25">
      <c r="B19" s="8"/>
      <c r="C19" s="9"/>
      <c r="D19" s="9"/>
      <c r="E19" s="9"/>
      <c r="F19" s="25"/>
      <c r="G19" s="9"/>
      <c r="H19" s="9"/>
      <c r="I19" s="9"/>
      <c r="J19" s="9"/>
      <c r="K19" s="9"/>
      <c r="L19" s="10"/>
    </row>
    <row r="20" spans="2:12" x14ac:dyDescent="0.2"/>
    <row r="21" spans="2:12" x14ac:dyDescent="0.2"/>
    <row r="22" spans="2:12" x14ac:dyDescent="0.2"/>
    <row r="23" spans="2:12" x14ac:dyDescent="0.2"/>
    <row r="24" spans="2:12" x14ac:dyDescent="0.2"/>
    <row r="25" spans="2:12" x14ac:dyDescent="0.2"/>
    <row r="26" spans="2:12" x14ac:dyDescent="0.2"/>
    <row r="27" spans="2:12" hidden="1" x14ac:dyDescent="0.2"/>
    <row r="28" spans="2:12" hidden="1" x14ac:dyDescent="0.2"/>
  </sheetData>
  <sheetProtection password="C48A" sheet="1" objects="1" selectLockedCells="1"/>
  <mergeCells count="3">
    <mergeCell ref="B2:M2"/>
    <mergeCell ref="N2:O2"/>
    <mergeCell ref="B3:O3"/>
  </mergeCells>
  <phoneticPr fontId="0" type="noConversion"/>
  <pageMargins left="0.19685039370078741" right="0.19685039370078741" top="0.19685039370078741" bottom="0.78740157480314965" header="0.19685039370078741" footer="0.39370078740157483"/>
  <pageSetup paperSize="9" orientation="landscape" horizontalDpi="4294967295" r:id="rId1"/>
  <headerFooter alignWithMargins="0">
    <oddFooter>&amp;L&amp;"Arial,Fett"&amp;8Strassenverkehrs- und Schifffahrtsamt
Moosbruggstrasse 11
CH - 9001 St.Gallen&amp;C&amp;"Arial,Fett"&amp;8Programmiert durch
Erich Peter, Dipl. Ing. FH&amp;R&amp;"Arial,Fett"&amp;8 2011
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285750</xdr:colOff>
                    <xdr:row>8</xdr:row>
                    <xdr:rowOff>200025</xdr:rowOff>
                  </from>
                  <to>
                    <xdr:col>6</xdr:col>
                    <xdr:colOff>57150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autoLine="0" autoPict="0">
                <anchor moveWithCells="1">
                  <from>
                    <xdr:col>4</xdr:col>
                    <xdr:colOff>285750</xdr:colOff>
                    <xdr:row>10</xdr:row>
                    <xdr:rowOff>0</xdr:rowOff>
                  </from>
                  <to>
                    <xdr:col>6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Line="0" autoPict="0">
                <anchor moveWithCells="1">
                  <from>
                    <xdr:col>4</xdr:col>
                    <xdr:colOff>285750</xdr:colOff>
                    <xdr:row>11</xdr:row>
                    <xdr:rowOff>9525</xdr:rowOff>
                  </from>
                  <to>
                    <xdr:col>6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Drop Down 7">
              <controlPr defaultSize="0" autoLine="0" autoPict="0">
                <anchor moveWithCells="1">
                  <from>
                    <xdr:col>4</xdr:col>
                    <xdr:colOff>285750</xdr:colOff>
                    <xdr:row>12</xdr:row>
                    <xdr:rowOff>9525</xdr:rowOff>
                  </from>
                  <to>
                    <xdr:col>6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Berechnung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Erich Peter</dc:creator>
  <cp:lastModifiedBy>Kleinferchner Stefan SJD-StVA-IT</cp:lastModifiedBy>
  <cp:lastPrinted>2011-03-18T08:25:40Z</cp:lastPrinted>
  <dcterms:created xsi:type="dcterms:W3CDTF">2001-01-31T12:27:56Z</dcterms:created>
  <dcterms:modified xsi:type="dcterms:W3CDTF">2023-01-05T09:24:03Z</dcterms:modified>
</cp:coreProperties>
</file>