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172.23.3.150\v\510_Grp\02 Fachbereich_Domaine activite\Agrarpolitik_PolitiqueAgricole\Pa. Iv. 19.475\01_Inhalte Agripedia\07_Bodenbearbeitungsrechner\"/>
    </mc:Choice>
  </mc:AlternateContent>
  <workbookProtection workbookAlgorithmName="SHA-512" workbookHashValue="pmnQ0SYHP8GK3o/I3Lk9rUSFAadfbTTx70Cryx4HK0MmTwZ45GiMhtTtCYX1ByyqyZafO+EzA6j3GzxC3wLvkw==" workbookSaltValue="1wJwryf9j5zuH07pYhAK5g==" workbookSpinCount="100000" lockStructure="1"/>
  <bookViews>
    <workbookView xWindow="0" yWindow="0" windowWidth="10710" windowHeight="5355" activeTab="1"/>
  </bookViews>
  <sheets>
    <sheet name="README" sheetId="12" r:id="rId1"/>
    <sheet name="Rechner_calculateur" sheetId="10" r:id="rId2"/>
    <sheet name="Texte" sheetId="11" state="hidden" r:id="rId3"/>
    <sheet name="Dropdown" sheetId="9" state="hidden" r:id="rId4"/>
  </sheets>
  <definedNames>
    <definedName name="_xlnm.Print_Area" localSheetId="0">README!$B$1:$K$50</definedName>
    <definedName name="_xlnm.Print_Area" localSheetId="1">Rechner_calculateur!$A$1:$J$91</definedName>
  </definedNames>
  <calcPr calcId="152511"/>
</workbook>
</file>

<file path=xl/calcChain.xml><?xml version="1.0" encoding="utf-8"?>
<calcChain xmlns="http://schemas.openxmlformats.org/spreadsheetml/2006/main">
  <c r="D16" i="10" l="1"/>
  <c r="G71" i="10" l="1"/>
  <c r="K30" i="10" l="1"/>
  <c r="I16" i="10" l="1"/>
  <c r="G91" i="10"/>
  <c r="G12" i="10" s="1"/>
  <c r="A2" i="11" l="1"/>
  <c r="A104" i="11" l="1"/>
  <c r="B27" i="10" s="1"/>
  <c r="A105" i="11"/>
  <c r="A106" i="11"/>
  <c r="A107" i="11"/>
  <c r="B53" i="12" s="1"/>
  <c r="A108" i="11"/>
  <c r="B54" i="12" s="1"/>
  <c r="A109" i="11"/>
  <c r="A110" i="11"/>
  <c r="A103" i="11"/>
  <c r="B15" i="10" s="1"/>
  <c r="A42" i="11"/>
  <c r="G7" i="10" s="1"/>
  <c r="A102" i="11"/>
  <c r="B13" i="10" s="1"/>
  <c r="A36" i="11"/>
  <c r="B17" i="9" s="1"/>
  <c r="A80" i="11"/>
  <c r="C45" i="12" s="1"/>
  <c r="A35" i="11"/>
  <c r="B18" i="9" s="1"/>
  <c r="A37" i="11"/>
  <c r="B19" i="9" s="1"/>
  <c r="A71" i="11"/>
  <c r="C34" i="12" s="1"/>
  <c r="A78" i="11"/>
  <c r="C43" i="12" s="1"/>
  <c r="A96" i="11"/>
  <c r="B16" i="12" s="1"/>
  <c r="A97" i="11"/>
  <c r="G10" i="10" s="1"/>
  <c r="A69" i="11"/>
  <c r="C31" i="12" s="1"/>
  <c r="A74" i="11"/>
  <c r="C38" i="12" s="1"/>
  <c r="A70" i="11"/>
  <c r="C33" i="12" s="1"/>
  <c r="A75" i="11"/>
  <c r="C39" i="12" s="1"/>
  <c r="A77" i="11"/>
  <c r="C42" i="12" s="1"/>
  <c r="A76" i="11"/>
  <c r="C40" i="12" s="1"/>
  <c r="A79" i="11"/>
  <c r="A72" i="11"/>
  <c r="C36" i="12" s="1"/>
  <c r="A73" i="11"/>
  <c r="C37" i="12" s="1"/>
  <c r="A88" i="11"/>
  <c r="G77" i="10" s="1"/>
  <c r="A65" i="11"/>
  <c r="C26" i="12" s="1"/>
  <c r="A89" i="11"/>
  <c r="A84" i="11"/>
  <c r="A85" i="11"/>
  <c r="A86" i="11"/>
  <c r="B27" i="9" s="1"/>
  <c r="A87" i="11"/>
  <c r="B28" i="10" s="1"/>
  <c r="A66" i="11"/>
  <c r="C27" i="12" s="1"/>
  <c r="A81" i="11"/>
  <c r="C47" i="12" s="1"/>
  <c r="A90" i="11"/>
  <c r="B91" i="10" s="1"/>
  <c r="A67" i="11"/>
  <c r="C29" i="12" s="1"/>
  <c r="A82" i="11"/>
  <c r="C48" i="12" s="1"/>
  <c r="A68" i="11"/>
  <c r="C30" i="12" s="1"/>
  <c r="A83" i="11"/>
  <c r="B50" i="12" s="1"/>
  <c r="A92" i="11"/>
  <c r="A93" i="11"/>
  <c r="B75" i="10" s="1"/>
  <c r="A91" i="11"/>
  <c r="B74" i="10" s="1"/>
  <c r="A94" i="11"/>
  <c r="A95" i="11"/>
  <c r="H3" i="12" s="1"/>
  <c r="A54" i="11"/>
  <c r="B23" i="10" s="1"/>
  <c r="A55" i="11"/>
  <c r="C26" i="10" s="1"/>
  <c r="A56" i="11"/>
  <c r="G26" i="10" s="1"/>
  <c r="A53" i="11"/>
  <c r="B24" i="10" s="1"/>
  <c r="A64" i="11"/>
  <c r="C25" i="12" s="1"/>
  <c r="A62" i="11"/>
  <c r="C20" i="12" s="1"/>
  <c r="A61" i="11"/>
  <c r="C18" i="12" s="1"/>
  <c r="A63" i="11"/>
  <c r="C22" i="12" s="1"/>
  <c r="A60" i="11"/>
  <c r="A49" i="11"/>
  <c r="A7" i="11"/>
  <c r="I1" i="10" s="1"/>
  <c r="A18" i="11"/>
  <c r="A26" i="11"/>
  <c r="B8" i="9" s="1"/>
  <c r="A34" i="11"/>
  <c r="B16" i="9" s="1"/>
  <c r="A41" i="11"/>
  <c r="I14" i="10" s="1"/>
  <c r="A48" i="11"/>
  <c r="A99" i="11"/>
  <c r="B28" i="9" s="1"/>
  <c r="A116" i="11"/>
  <c r="A124" i="11"/>
  <c r="A132" i="11"/>
  <c r="A140" i="11"/>
  <c r="A129" i="11"/>
  <c r="A114" i="11"/>
  <c r="A131" i="11"/>
  <c r="A19" i="11"/>
  <c r="B17" i="10" s="1"/>
  <c r="A27" i="11"/>
  <c r="B9" i="9" s="1"/>
  <c r="A50" i="11"/>
  <c r="A59" i="11"/>
  <c r="B14" i="12" s="1"/>
  <c r="A100" i="11"/>
  <c r="C23" i="12" s="1"/>
  <c r="A117" i="11"/>
  <c r="A125" i="11"/>
  <c r="A133" i="11"/>
  <c r="A141" i="11"/>
  <c r="A46" i="11"/>
  <c r="C27" i="10" s="1"/>
  <c r="A138" i="11"/>
  <c r="A33" i="11"/>
  <c r="B15" i="9" s="1"/>
  <c r="A57" i="11"/>
  <c r="I26" i="10" s="1"/>
  <c r="A98" i="11"/>
  <c r="G14" i="10" s="1"/>
  <c r="A139" i="11"/>
  <c r="A20" i="11"/>
  <c r="B18" i="10" s="1"/>
  <c r="A28" i="11"/>
  <c r="B10" i="9" s="1"/>
  <c r="A38" i="11"/>
  <c r="B77" i="10" s="1"/>
  <c r="A43" i="11"/>
  <c r="A51" i="11"/>
  <c r="A101" i="11"/>
  <c r="B12" i="10" s="1"/>
  <c r="A118" i="11"/>
  <c r="A126" i="11"/>
  <c r="A134" i="11"/>
  <c r="A142" i="11"/>
  <c r="A121" i="11"/>
  <c r="A24" i="11"/>
  <c r="B6" i="9" s="1"/>
  <c r="A21" i="11"/>
  <c r="A29" i="11"/>
  <c r="B11" i="9" s="1"/>
  <c r="A39" i="11"/>
  <c r="A44" i="11"/>
  <c r="I7" i="10" s="1"/>
  <c r="A52" i="11"/>
  <c r="B22" i="10" s="1"/>
  <c r="A111" i="11"/>
  <c r="A119" i="11"/>
  <c r="A127" i="11"/>
  <c r="A135" i="11"/>
  <c r="A143" i="11"/>
  <c r="A31" i="11"/>
  <c r="B13" i="9" s="1"/>
  <c r="A45" i="11"/>
  <c r="B26" i="10" s="1"/>
  <c r="A145" i="11"/>
  <c r="A130" i="11"/>
  <c r="A25" i="11"/>
  <c r="B7" i="9" s="1"/>
  <c r="A47" i="11"/>
  <c r="B71" i="10" s="1"/>
  <c r="A115" i="11"/>
  <c r="A22" i="11"/>
  <c r="A30" i="11"/>
  <c r="B12" i="9" s="1"/>
  <c r="A112" i="11"/>
  <c r="A120" i="11"/>
  <c r="A128" i="11"/>
  <c r="A136" i="11"/>
  <c r="A144" i="11"/>
  <c r="A23" i="11"/>
  <c r="B5" i="9" s="1"/>
  <c r="A113" i="11"/>
  <c r="A137" i="11"/>
  <c r="A32" i="11"/>
  <c r="B14" i="9" s="1"/>
  <c r="A122" i="11"/>
  <c r="A40" i="11"/>
  <c r="F5" i="10" s="1"/>
  <c r="A123" i="11"/>
  <c r="A14" i="11"/>
  <c r="D10" i="12" s="1"/>
  <c r="A11" i="11"/>
  <c r="B10" i="12" s="1"/>
  <c r="A10" i="11"/>
  <c r="B9" i="12" s="1"/>
  <c r="A13" i="11"/>
  <c r="B12" i="12" s="1"/>
  <c r="A12" i="11"/>
  <c r="B11" i="12" s="1"/>
  <c r="A17" i="11"/>
  <c r="B10" i="10" s="1"/>
  <c r="A16" i="11"/>
  <c r="D12" i="12" s="1"/>
  <c r="A15" i="11"/>
  <c r="D11" i="12" s="1"/>
  <c r="A4" i="11"/>
  <c r="A5" i="11"/>
  <c r="A9" i="11"/>
  <c r="B8" i="10" s="1"/>
  <c r="A8" i="11"/>
  <c r="B7" i="10" s="1"/>
  <c r="A6" i="11"/>
  <c r="D3" i="10" s="1"/>
  <c r="J36" i="10" l="1"/>
  <c r="J44" i="10"/>
  <c r="J52" i="10"/>
  <c r="J60" i="10"/>
  <c r="J68" i="10"/>
  <c r="J37" i="10"/>
  <c r="J45" i="10"/>
  <c r="J53" i="10"/>
  <c r="J61" i="10"/>
  <c r="J69" i="10"/>
  <c r="J48" i="10"/>
  <c r="J38" i="10"/>
  <c r="J46" i="10"/>
  <c r="J54" i="10"/>
  <c r="J62" i="10"/>
  <c r="J70" i="10"/>
  <c r="J39" i="10"/>
  <c r="J47" i="10"/>
  <c r="J55" i="10"/>
  <c r="J63" i="10"/>
  <c r="J40" i="10"/>
  <c r="J56" i="10"/>
  <c r="J41" i="10"/>
  <c r="J49" i="10"/>
  <c r="J57" i="10"/>
  <c r="J65" i="10"/>
  <c r="J34" i="10"/>
  <c r="J42" i="10"/>
  <c r="J50" i="10"/>
  <c r="J58" i="10"/>
  <c r="J66" i="10"/>
  <c r="J35" i="10"/>
  <c r="J43" i="10"/>
  <c r="J51" i="10"/>
  <c r="J59" i="10"/>
  <c r="J67" i="10"/>
  <c r="J64" i="10"/>
  <c r="J29" i="10"/>
  <c r="J30" i="10"/>
  <c r="J31" i="10"/>
  <c r="J33" i="10"/>
  <c r="J32" i="10"/>
  <c r="B4" i="9"/>
  <c r="R35" i="10" s="1"/>
  <c r="G8" i="10"/>
  <c r="B11" i="10"/>
  <c r="B19" i="10"/>
  <c r="B14" i="10"/>
  <c r="C44" i="12"/>
  <c r="B16" i="10"/>
  <c r="G15" i="10"/>
  <c r="G11" i="10"/>
  <c r="B73" i="10"/>
  <c r="B15" i="12"/>
  <c r="K2" i="12"/>
  <c r="I15" i="10"/>
  <c r="R50" i="10" l="1"/>
  <c r="R56" i="10"/>
  <c r="R54" i="10"/>
  <c r="S65" i="10"/>
  <c r="S33" i="10"/>
  <c r="S31" i="10"/>
  <c r="S35" i="10"/>
  <c r="S49" i="10"/>
  <c r="S51" i="10"/>
  <c r="S30" i="10"/>
  <c r="S66" i="10"/>
  <c r="S41" i="10"/>
  <c r="S62" i="10"/>
  <c r="S45" i="10"/>
  <c r="S29" i="10"/>
  <c r="S70" i="10"/>
  <c r="S53" i="10"/>
  <c r="S58" i="10"/>
  <c r="S56" i="10"/>
  <c r="S54" i="10"/>
  <c r="S37" i="10"/>
  <c r="S64" i="10"/>
  <c r="S50" i="10"/>
  <c r="S40" i="10"/>
  <c r="S46" i="10"/>
  <c r="S68" i="10"/>
  <c r="S67" i="10"/>
  <c r="S42" i="10"/>
  <c r="S63" i="10"/>
  <c r="S38" i="10"/>
  <c r="S60" i="10"/>
  <c r="S32" i="10"/>
  <c r="S59" i="10"/>
  <c r="S55" i="10"/>
  <c r="S48" i="10"/>
  <c r="S52" i="10"/>
  <c r="S47" i="10"/>
  <c r="S69" i="10"/>
  <c r="S44" i="10"/>
  <c r="S34" i="10"/>
  <c r="S43" i="10"/>
  <c r="S57" i="10"/>
  <c r="S39" i="10"/>
  <c r="S61" i="10"/>
  <c r="S36" i="10"/>
  <c r="R48" i="10"/>
  <c r="R55" i="10"/>
  <c r="R46" i="10"/>
  <c r="R68" i="10"/>
  <c r="R67" i="10"/>
  <c r="R62" i="10"/>
  <c r="R34" i="10"/>
  <c r="R38" i="10"/>
  <c r="R53" i="10"/>
  <c r="R45" i="10"/>
  <c r="R32" i="10"/>
  <c r="R42" i="10"/>
  <c r="R30" i="10"/>
  <c r="R69" i="10"/>
  <c r="R47" i="10"/>
  <c r="R57" i="10"/>
  <c r="R60" i="10"/>
  <c r="R59" i="10"/>
  <c r="R49" i="10"/>
  <c r="R31" i="10"/>
  <c r="R52" i="10"/>
  <c r="R51" i="10"/>
  <c r="R66" i="10"/>
  <c r="R41" i="10"/>
  <c r="R29" i="10"/>
  <c r="R37" i="10"/>
  <c r="R44" i="10"/>
  <c r="R43" i="10"/>
  <c r="R63" i="10"/>
  <c r="R70" i="10"/>
  <c r="R65" i="10"/>
  <c r="R61" i="10"/>
  <c r="R39" i="10"/>
  <c r="R58" i="10"/>
  <c r="R33" i="10"/>
  <c r="R40" i="10"/>
  <c r="R64" i="10"/>
  <c r="R36" i="10"/>
  <c r="I71" i="10"/>
  <c r="D19" i="10" s="1"/>
  <c r="B20" i="10" s="1"/>
  <c r="S71" i="10" l="1"/>
  <c r="K26" i="10" s="1"/>
  <c r="R71" i="10"/>
  <c r="G9" i="10" s="1"/>
  <c r="G16" i="10" s="1"/>
  <c r="G18" i="10" l="1"/>
  <c r="I9" i="10"/>
  <c r="K27" i="10"/>
  <c r="K29" i="10" l="1"/>
</calcChain>
</file>

<file path=xl/sharedStrings.xml><?xml version="1.0" encoding="utf-8"?>
<sst xmlns="http://schemas.openxmlformats.org/spreadsheetml/2006/main" count="334" uniqueCount="312">
  <si>
    <t>Kunstwiese mit Direktsaat</t>
  </si>
  <si>
    <t>Fläche ohne Pflug (ha)</t>
  </si>
  <si>
    <t>Fläche mit Pflug (ha)</t>
  </si>
  <si>
    <t>Weizen/Triticale nach Mais</t>
  </si>
  <si>
    <t>Weizen/Triticale nicht nach Mais</t>
  </si>
  <si>
    <t>Raps</t>
  </si>
  <si>
    <t>Mais</t>
  </si>
  <si>
    <t>Kartoffeln</t>
  </si>
  <si>
    <t>Zuckerrüben</t>
  </si>
  <si>
    <t>Sonnenblumen</t>
  </si>
  <si>
    <t>Leguminosen</t>
  </si>
  <si>
    <t>Freilandgemüse</t>
  </si>
  <si>
    <t>Weiteres</t>
  </si>
  <si>
    <t>Gerste</t>
  </si>
  <si>
    <t>Dinkel</t>
  </si>
  <si>
    <t>Hafer</t>
  </si>
  <si>
    <t>Roggen</t>
  </si>
  <si>
    <t>Berechnungen</t>
  </si>
  <si>
    <t>Wird der Beitrag erfüllt?</t>
  </si>
  <si>
    <t>Sprache</t>
  </si>
  <si>
    <t>Deutsch</t>
  </si>
  <si>
    <t>Français</t>
  </si>
  <si>
    <t>Italiano</t>
  </si>
  <si>
    <t>Texte</t>
  </si>
  <si>
    <t>Textes</t>
  </si>
  <si>
    <t>Testi</t>
  </si>
  <si>
    <t>Sprache:</t>
  </si>
  <si>
    <t>Langue:</t>
  </si>
  <si>
    <t>Version 1.0</t>
  </si>
  <si>
    <t>Versione 1.0</t>
  </si>
  <si>
    <t>Jahr:</t>
  </si>
  <si>
    <t>Betrieb:</t>
  </si>
  <si>
    <t>Année :</t>
  </si>
  <si>
    <t>Exploitation :</t>
  </si>
  <si>
    <t>Anno:</t>
  </si>
  <si>
    <t>Azienda:</t>
  </si>
  <si>
    <t>Achtung, Sprache wählen VOR Dateneingabe!</t>
  </si>
  <si>
    <t>Attention, choisissez la langue AVANT la saisie!</t>
  </si>
  <si>
    <t>Attenzione, scelga la lingua PRIMA dell'immissione!</t>
  </si>
  <si>
    <t>Anleitung</t>
  </si>
  <si>
    <t>Conseils d'utilisation</t>
  </si>
  <si>
    <t>Guida</t>
  </si>
  <si>
    <t>grüne Zellen:</t>
  </si>
  <si>
    <t>Cases vertes:</t>
  </si>
  <si>
    <t>Celle verdi:</t>
  </si>
  <si>
    <t>gelbe Zeilen:</t>
  </si>
  <si>
    <t>Cases jaunes:</t>
  </si>
  <si>
    <t>Celle gialle:</t>
  </si>
  <si>
    <t xml:space="preserve">weisse Zellen: </t>
  </si>
  <si>
    <t>Cases blanches:</t>
  </si>
  <si>
    <t>Celle bianche:</t>
  </si>
  <si>
    <t>Auswahllisten</t>
  </si>
  <si>
    <t xml:space="preserve">listes déroulantes </t>
  </si>
  <si>
    <t>Menu di scelta</t>
  </si>
  <si>
    <t>zur Dateneingabe</t>
  </si>
  <si>
    <t>saisie des données</t>
  </si>
  <si>
    <t>All'inserimento dei dati</t>
  </si>
  <si>
    <t>gesperrte Zellen</t>
  </si>
  <si>
    <t>cases bloquées à la saisie</t>
  </si>
  <si>
    <t>Celle bloccate</t>
  </si>
  <si>
    <t>Hinweise</t>
  </si>
  <si>
    <t>Erfasste Flächen entsprechen nicht der eingegebenen offenen Ackerfläche!</t>
  </si>
  <si>
    <t>•</t>
  </si>
  <si>
    <t>Die offene Ackerfläche (oAF) ist die Ackerfläche ohne die Kunstwiese.</t>
  </si>
  <si>
    <t>ha</t>
  </si>
  <si>
    <t>(Kultur im Dropdown-Menü auswählen)</t>
  </si>
  <si>
    <t>Ja</t>
  </si>
  <si>
    <t>Nein</t>
  </si>
  <si>
    <t>Zu Beachten</t>
  </si>
  <si>
    <t>Fläche</t>
  </si>
  <si>
    <t>pfluglos Fäche</t>
  </si>
  <si>
    <t>Ausblenden</t>
  </si>
  <si>
    <t>Fehlermeldung</t>
  </si>
  <si>
    <t>!</t>
  </si>
  <si>
    <t>Parzellen-Name</t>
  </si>
  <si>
    <t>Les surfaces enregistrées ne correspondent pas aux terres ouvertes indiquées !</t>
  </si>
  <si>
    <t>Die bodenschonende Bearbeitung kann parzellenweise erfolgen.</t>
  </si>
  <si>
    <t>Nicht alle Flächen derselben Hauptkultur müssen ohne Pflug bewirtschaftet werden.</t>
  </si>
  <si>
    <t xml:space="preserve">Für das Anlegen von Zwischenkulturen ohne Pflug gibt es keine Beiträge. </t>
  </si>
  <si>
    <t xml:space="preserve">Die Anforderungen müssen ab der Ernte der Vorkultur bis zur Ernte der Hauptkultur eingehalten werden. </t>
  </si>
  <si>
    <t>Kunstwiese ohne Direktsaat</t>
  </si>
  <si>
    <t>Berechnungstool für die «Schonende Bodenbearbeitung»</t>
  </si>
  <si>
    <t>Blé/triticale après maïs</t>
  </si>
  <si>
    <t>Blé/triticale pas après le maïs</t>
  </si>
  <si>
    <t xml:space="preserve">Orge </t>
  </si>
  <si>
    <t>Épeautre</t>
  </si>
  <si>
    <t>Avoine</t>
  </si>
  <si>
    <t>Seigle</t>
  </si>
  <si>
    <t>Maïs</t>
  </si>
  <si>
    <t>Pomme de terre</t>
  </si>
  <si>
    <t>Betterave</t>
  </si>
  <si>
    <t>Colza</t>
  </si>
  <si>
    <t>Tournesol</t>
  </si>
  <si>
    <t>Légumineuse</t>
  </si>
  <si>
    <t>autres</t>
  </si>
  <si>
    <t>Prairie temporaire avec semis direct</t>
  </si>
  <si>
    <t>Prairie temporaire sans semis direct</t>
  </si>
  <si>
    <t>Calculs</t>
  </si>
  <si>
    <t>Surface</t>
  </si>
  <si>
    <t>La contribution est-elle remplie ?</t>
  </si>
  <si>
    <t>(choisir la culture dans le menu déroulant)</t>
  </si>
  <si>
    <t>* = le non-labour n'est pas pris en compte</t>
  </si>
  <si>
    <t>saisir dans la colonne "Surface avec labour".</t>
  </si>
  <si>
    <r>
      <t>unter «</t>
    </r>
    <r>
      <rPr>
        <i/>
        <sz val="9"/>
        <rFont val="Tahoma"/>
        <family val="2"/>
      </rPr>
      <t>Fläche mit Pflug»</t>
    </r>
    <r>
      <rPr>
        <sz val="9"/>
        <rFont val="Tahoma"/>
        <family val="2"/>
      </rPr>
      <t xml:space="preserve"> erfassen</t>
    </r>
  </si>
  <si>
    <t>Oui</t>
  </si>
  <si>
    <t>Non</t>
  </si>
  <si>
    <t>A noter</t>
  </si>
  <si>
    <t>Kultur</t>
  </si>
  <si>
    <t>Culture</t>
  </si>
  <si>
    <t>Cultures maraîchères</t>
  </si>
  <si>
    <t>Surface sans labour (ha)</t>
  </si>
  <si>
    <t>Surface avec labour (ha)</t>
  </si>
  <si>
    <t>Remarques</t>
  </si>
  <si>
    <t>Ce calculateur doit être un outil de décision simple pour la contribution "Techniques culturales préservant le sol
".</t>
  </si>
  <si>
    <t>Outil de calcul «Techniques culturales préservant le sol»</t>
  </si>
  <si>
    <t xml:space="preserve">Dans les cultures intermediaire, le labour est également interdit. </t>
  </si>
  <si>
    <t>Les exigences doivent être respectées à partir de la récolte de la culture précédente jusqu'à la récolte de la culture principale.</t>
  </si>
  <si>
    <t>Les surfaces sans labour comprennent les méthodes de semis direct, de semis en bandes/striptill et de semis sous litière.</t>
  </si>
  <si>
    <t xml:space="preserve">Les exigences doivent être respectées à partir de la récolte de la culture précédente jusqu'à la récolte de la culture principale. </t>
  </si>
  <si>
    <t xml:space="preserve">Il n'y a pas de contributions pour la mise en place de cultures intermédiaires sans labour. </t>
  </si>
  <si>
    <t>La culture doit en outre être annoncée pour la contribution "Non-recours aux herbicides".</t>
  </si>
  <si>
    <t xml:space="preserve">La somme des surfaces avec labour/ sans labour doit correspondre au total des TO. </t>
  </si>
  <si>
    <t>Si ce n'est pas le cas, des cultures ou des parcelles ont été oubliées ou mal enregistrées.</t>
  </si>
  <si>
    <t>Plus d'informations sur le Techniques culturales préservant le sol:</t>
  </si>
  <si>
    <t>Total Ackerfläche</t>
  </si>
  <si>
    <t>Total Kunstwiese</t>
  </si>
  <si>
    <t>Hauptkulturen auf der offenen Ackerfläche</t>
  </si>
  <si>
    <t>Total offene Ackerflächen</t>
  </si>
  <si>
    <t>ohne Direktsaat</t>
  </si>
  <si>
    <t xml:space="preserve">Die Beiträge werden erst im folgenden Jahr ausbezahlt. </t>
  </si>
  <si>
    <t>Fläche (ha)</t>
  </si>
  <si>
    <t>Siehe README für weitere Informationen.</t>
  </si>
  <si>
    <t xml:space="preserve">KW die im Frühling als Hauptkultur angelegt werden, zählen zum laufenden Jahr. </t>
  </si>
  <si>
    <t>Es ist möglich pro Kultur in beiden Spalten «Fläche mit Pflug» und «Fläche ohne Pflug» etwas einzutragen.</t>
  </si>
  <si>
    <t xml:space="preserve">Total Kunstwiesenfläche mit Direktsaat </t>
  </si>
  <si>
    <t>Hinweis für Weizen/Triticale nach Mais</t>
  </si>
  <si>
    <t xml:space="preserve">Die KW ist Hauptkultur auf der entsprechenden Fläche und muss mind. bis zum 1. Juni bestehen bleiben (kein Zwischenfutter). </t>
  </si>
  <si>
    <t>Werden Zwischenkulturen angebaut, darf dafür ebenfalls kein Pflug eingesetzt werden.</t>
  </si>
  <si>
    <t xml:space="preserve">Die definitive Berechnung erfolgt durch den Kanton. </t>
  </si>
  <si>
    <t xml:space="preserve">Wenn «Bodenbearbeitung ohne Pflug» eingetragen wird, darf in den Zwischenkulturen auch kein Pflug eingesetzt werden. </t>
  </si>
  <si>
    <t>Fläche Kunstwiese mit Direktsaat</t>
  </si>
  <si>
    <t>Für Beitrag berechtigte Fläche</t>
  </si>
  <si>
    <t>60 % der oAF des Betriebs</t>
  </si>
  <si>
    <t>Kunstwiese mit Direktsaat Herbst</t>
  </si>
  <si>
    <t>Kunstwiese mit Direktsaat Sommer</t>
  </si>
  <si>
    <t>* = Pfluglos ist nicht anrechenbar</t>
  </si>
  <si>
    <r>
      <t>Zu «</t>
    </r>
    <r>
      <rPr>
        <i/>
        <sz val="9"/>
        <rFont val="Tahoma"/>
        <family val="2"/>
      </rPr>
      <t xml:space="preserve">Fläche ohne Pflug» </t>
    </r>
    <r>
      <rPr>
        <sz val="9"/>
        <rFont val="Tahoma"/>
        <family val="2"/>
      </rPr>
      <t>zählen die Verfahren Direktsaat, Streifensaat/Striptill und Mulchsaat</t>
    </r>
  </si>
  <si>
    <t xml:space="preserve">Die Anforderungen an den Beitrag sind, dass 60 % der oAF ohne Pflug bewirtschaftet werden. </t>
  </si>
  <si>
    <t xml:space="preserve">Summe eingegebene oA-Flächen </t>
  </si>
  <si>
    <t xml:space="preserve">Für Weizen oder Triticale nach Mais gibt es keine Beiträge und die Fläche zählt nicht zu den 60 %, auch wenn der Anbau </t>
  </si>
  <si>
    <t xml:space="preserve">pfluglos bspw. mit Mulchsaat erfolgte.  </t>
  </si>
  <si>
    <t>Nur für das Anlegen einer Kunstwiese (KW) mit Direktsaat werden Beiträge ausbezahlt.</t>
  </si>
  <si>
    <t xml:space="preserve">Das Anlegen von KW mit Mulchsaat gibt keine Beiträge. </t>
  </si>
  <si>
    <t xml:space="preserve">Wie im bisherigen REB auch, ist der Einsatz eines Schälpfluges zur Unkrautregulierung in der Mulchsaat erlaubt, sofern nicht tiefer </t>
  </si>
  <si>
    <t xml:space="preserve">als 10 cm gearbeitet wird.  </t>
  </si>
  <si>
    <t xml:space="preserve">Von der Ernte der Vorkultur bis zur Ernte der für den Beitrag angemeldeten Hauptkultur muss aber auf Herbizide </t>
  </si>
  <si>
    <t xml:space="preserve">verzichtet werden. </t>
  </si>
  <si>
    <t>Total des prairies temporaires</t>
  </si>
  <si>
    <t>Prairie temporaire avec semis direct été</t>
  </si>
  <si>
    <t>Cultures principales sur terres ouvertes</t>
  </si>
  <si>
    <t xml:space="preserve">Les contributions ne sont versées que l'année suivante. </t>
  </si>
  <si>
    <t>Voir README pour plus d'informations.</t>
  </si>
  <si>
    <t>Remarque pour le blé/triticale après le maïs</t>
  </si>
  <si>
    <t>Instructions</t>
  </si>
  <si>
    <t xml:space="preserve">Le calcul définitif est effectué par le canton. </t>
  </si>
  <si>
    <t>Surface donnant droit à la contribution</t>
  </si>
  <si>
    <t xml:space="preserve">Les surfaces avec des jachères florales et tournantes et des ourlets sont déduites de la surface. </t>
  </si>
  <si>
    <t xml:space="preserve">Flächen mit bestehenden Bunt- u. Rotationsbrachen und Säumen werden von der Fläche abgezogen. </t>
  </si>
  <si>
    <t>Mehrjährige Acker-BFF (Brachen, Säume, etc.)</t>
  </si>
  <si>
    <t>Nützlingsstreifen</t>
  </si>
  <si>
    <t>Total des surfaces de terres ouvertes saisies</t>
  </si>
  <si>
    <t>Bandes pour organismes utiles</t>
  </si>
  <si>
    <t>SPB pluriannuelles (jachère, ourlet, etc.)</t>
  </si>
  <si>
    <t>60 % TO de l'exploitation</t>
  </si>
  <si>
    <t>La surface de terres ouvertes (TO) correspond à la surface de terres assolées sans la prairie temporaire.</t>
  </si>
  <si>
    <t xml:space="preserve">Les exigences de la contribution sont que 60 % des surfaces de TO soient cultivées sans labour. </t>
  </si>
  <si>
    <t>La mesure "Techniques culturales préservant le sol" peut être appliquée à la parcelle.</t>
  </si>
  <si>
    <t>Toutes les surfaces d'une même culture principale ne doivent pas obligatoirement être cultivées sans labour.</t>
  </si>
  <si>
    <t>Pour chaque culture, il est possible d'indiquer une surface dans les deux colonnes Surface avec labour et Surface sans labour.</t>
  </si>
  <si>
    <t xml:space="preserve">Si le travail du sol sans labour est annoncé, il n'est pas autorisé de pratiquer le labour dans les cultures intermédiaires. </t>
  </si>
  <si>
    <t>Seule la mise en place d'une prairie temporaire (PT) avec semis direct donne droit au versement de contributions (l'année suivante).</t>
  </si>
  <si>
    <t xml:space="preserve">La mise en place de PT avec semis sous litière ne donne pas droit à des contributions. </t>
  </si>
  <si>
    <t xml:space="preserve">Les semis de PT réalisés au printemps comme culture principale comptent pour l'année en cours. </t>
  </si>
  <si>
    <t>Comme dans l'ancienne CER, l'utilisation d'une charrue déchaumeuse est également autorisée pour réguler les mauvaises herbes</t>
  </si>
  <si>
    <t xml:space="preserve">dans un semis sous litière, à condition de ne pas travailler à plus de 10 cm de profondeur.  </t>
  </si>
  <si>
    <t xml:space="preserve">Total des surfaces de terres ouvertes  </t>
  </si>
  <si>
    <t>Total des terres assolées</t>
  </si>
  <si>
    <t xml:space="preserve">Surface (ha) </t>
  </si>
  <si>
    <t>Sans semis direct</t>
  </si>
  <si>
    <t>Total prairies temporaires en semis direct</t>
  </si>
  <si>
    <t>Seules les prairies temporaires en semis direct donnent droit à des contributions.</t>
  </si>
  <si>
    <t>Surface de prairie temporaire en semis direct</t>
  </si>
  <si>
    <t>Prairie temporaire en semis direct automne</t>
  </si>
  <si>
    <t>TO déterminante pour le calcul</t>
  </si>
  <si>
    <t>Frumento/triticale dopo il mais</t>
  </si>
  <si>
    <t>Frumento/triticale non dopo il mais</t>
  </si>
  <si>
    <t>Orzo</t>
  </si>
  <si>
    <t>Spelta</t>
  </si>
  <si>
    <t>Avena</t>
  </si>
  <si>
    <t>Segale</t>
  </si>
  <si>
    <t>Barbabietola</t>
  </si>
  <si>
    <t>Patata</t>
  </si>
  <si>
    <t>Girasole</t>
  </si>
  <si>
    <t>Leguminose</t>
  </si>
  <si>
    <t>Coltrue orticole</t>
  </si>
  <si>
    <t>Strisce per organismi utili</t>
  </si>
  <si>
    <t>SPB pluriannuali (maggesi, strisce su superficie coltiva, ecc.)</t>
  </si>
  <si>
    <t>Altre</t>
  </si>
  <si>
    <t>Prato temporaneo senza semina diretta</t>
  </si>
  <si>
    <t>Calcoli</t>
  </si>
  <si>
    <t>Superficie</t>
  </si>
  <si>
    <t>Il contributo è stato rispettato?</t>
  </si>
  <si>
    <t>Lingua:</t>
  </si>
  <si>
    <t>* = la rinuncia all'aratura non è considerata</t>
  </si>
  <si>
    <t>Superficie non arata (ha)</t>
  </si>
  <si>
    <t>inserire nella colonna «Superficie non arata»</t>
  </si>
  <si>
    <t>Sì</t>
  </si>
  <si>
    <t xml:space="preserve">No </t>
  </si>
  <si>
    <t>Attenzione</t>
  </si>
  <si>
    <t>Anche nelle colture intercalari è vietata l'aratura.</t>
  </si>
  <si>
    <t>Le esigenze per la «Lavorazione rispettosa del suolo» devono essere rispettate dal raccolto del precedente colturale a quello della coltura principale prevista.</t>
  </si>
  <si>
    <t>Coltura</t>
  </si>
  <si>
    <t>Superficie arata (ha)</t>
  </si>
  <si>
    <t>Osservazioni</t>
  </si>
  <si>
    <t>Questo calcolatore vuole essere un semplice strumento di supporto decisionale per il contributo «Lavorazione rispettosa del suolo»</t>
  </si>
  <si>
    <t>Con superficie coltiva aperta, sinonimo di terre aperte (TA), s'intende l'intera superficie coltiva senza i prati temporanei (PT).</t>
  </si>
  <si>
    <t>Strumento di calcolo per la misura «Lavorazione rispettosa del suolo»</t>
  </si>
  <si>
    <t>La misura  «Lavorazione rispettosa del suolo» può essere applicata per particella.</t>
  </si>
  <si>
    <t>Non tutte le particelle con la stessa coltura principale devono essere coltivate senza aratura.</t>
  </si>
  <si>
    <t>Per ogni coltura è possibile inserire qualche cosa in entrambe le colonne «Superficie non arata» e «Superficie arata»</t>
  </si>
  <si>
    <t xml:space="preserve">Se si annuncia una lavorazione del suolo senza aratura, l'aratro non può essere utilizzato nemmeno sulle colture intercalari. </t>
  </si>
  <si>
    <t>Per i prati temporanei (PT) solo la semina diretta dà diritto a contributi (nell'anno successivo).</t>
  </si>
  <si>
    <t xml:space="preserve">Come nelle vecchie CER, è ammesso l'impiego di frese rotatrici per il controllo delle malerbe nelle semine a lettiera </t>
  </si>
  <si>
    <t>a condizione che non si lavori a una profondità maggiore di 10 cm.</t>
  </si>
  <si>
    <t xml:space="preserve">Tuttavia, gli erbicidi devono essere evitati dal raccolto del precedente colturale al raccolto della </t>
  </si>
  <si>
    <t xml:space="preserve">coltura principale registrata per il contributo. </t>
  </si>
  <si>
    <t xml:space="preserve">In caso contrario, delle colture o delle particelle sono state dimenticate o inserite erroneamente. </t>
  </si>
  <si>
    <t>Ulteriori informazioni sulla lavorazione rispettosa del suolo:</t>
  </si>
  <si>
    <t xml:space="preserve">Totale della superficie coltiva </t>
  </si>
  <si>
    <t>Totale dei prati temporanei</t>
  </si>
  <si>
    <t>Superficie (ha)</t>
  </si>
  <si>
    <t>Senza semina diretta</t>
  </si>
  <si>
    <t>I contributi sono versati solo l'anno seguente.</t>
  </si>
  <si>
    <t>Per ulteriori informazioni cfr. README.</t>
  </si>
  <si>
    <t>Istruzioni</t>
  </si>
  <si>
    <t>Il calcolo definitivo è effettuato dal Cantone.</t>
  </si>
  <si>
    <t>Per i prati temporanei solo la semina diretta dà diritto a contributi.</t>
  </si>
  <si>
    <t>Prati temporanei con semina diretta primaverile</t>
  </si>
  <si>
    <t>Prati temporanei con semina diretta autunnale</t>
  </si>
  <si>
    <t>Le superfici con maggesi fioriti, da rotazione e strisce su superficie coltiva sono dedotte dalla superficie.</t>
  </si>
  <si>
    <t>Superficie che dà diritto ai contributi</t>
  </si>
  <si>
    <t>Osservazione per frumento/triticale dopo mais</t>
  </si>
  <si>
    <t xml:space="preserve">Totale delle superfici con maggesi fioriti, da rotazione </t>
  </si>
  <si>
    <t>e strisce su superficie coltiva</t>
  </si>
  <si>
    <t>con/senza aratura</t>
  </si>
  <si>
    <t>Superficie coltiva aperta (TA) tot.</t>
  </si>
  <si>
    <t>60 % TA aziendali</t>
  </si>
  <si>
    <t>Le superfici registrate non corrispondono alle TA totali inserite</t>
  </si>
  <si>
    <t>TA totali inserite</t>
  </si>
  <si>
    <t xml:space="preserve">TA totali  </t>
  </si>
  <si>
    <t>Per ricevere il contributo, il 60 % delle TA devono essere coltivate senza aratura.</t>
  </si>
  <si>
    <t>La somma delle superfici con/senza aratura deve essere uguale alle TA totali.</t>
  </si>
  <si>
    <t>Colture principali sulle TA</t>
  </si>
  <si>
    <t>TA determinanti per i calcoli</t>
  </si>
  <si>
    <t>Prati temporanei (PT) in semina diretta</t>
  </si>
  <si>
    <t>Nome particella</t>
  </si>
  <si>
    <t>(scegliere la coltura dal menu di scelta)</t>
  </si>
  <si>
    <t>PT in semina diretta</t>
  </si>
  <si>
    <t>Totale PT in semina diretta</t>
  </si>
  <si>
    <t>La superficie non arata comprende i metodi di semina diretta, semina a bande, semina a bande fresate (strip till) e semina a lettiera.</t>
  </si>
  <si>
    <t>Per i PT la semina a lettiera non dà diritto a contributi.</t>
  </si>
  <si>
    <t>Le semine di PT come coltura principale realizzate in primavera contano per l'anno corrente.</t>
  </si>
  <si>
    <t xml:space="preserve">Total des surfaces avec jachères florales et tournantes </t>
  </si>
  <si>
    <t>et ourlets</t>
  </si>
  <si>
    <t>avec charrue/sans charrue</t>
  </si>
  <si>
    <t>mit Pflug/ohne Pflug</t>
  </si>
  <si>
    <t>parcelle</t>
  </si>
  <si>
    <t xml:space="preserve">Nom de la </t>
  </si>
  <si>
    <t xml:space="preserve"> </t>
  </si>
  <si>
    <t xml:space="preserve">Le esigenze per la «Lavorazione rispettosa del suolo» devono essere rispettate dal raccolto del precedente colturale a quello della </t>
  </si>
  <si>
    <t>coltura principale prevista. Non sono previsti contributi per l'impianto di colture intercalari senza aratura.</t>
  </si>
  <si>
    <t xml:space="preserve">Nel caso di frumento o triticale dopo il mais, non sono previsti contributi e la superficie non viene conteggiata ai fini del requisito del   </t>
  </si>
  <si>
    <t>60 % delle TA, anche se la coltura è stata impiantata senza aratura ma p.es. con una semina a lettiera.</t>
  </si>
  <si>
    <t>I PT devono essere seminati nell'autunno dell'anno precedente o nella primavera dell'anno corrente</t>
  </si>
  <si>
    <t>e devono rimanere almeno fino al 1° giugno (quindi niente foraggiamento intermedio).</t>
  </si>
  <si>
    <t xml:space="preserve">Dans le cas du blé ou du triticale après maïs, il n'y a pas de contributions et la surface ne compte dans  les 60 % de TO exigée,  </t>
  </si>
  <si>
    <t xml:space="preserve">même si la culture a été mise en place sans labour avec un semis sous litière, par exemple.  </t>
  </si>
  <si>
    <t>La PT doit être mise en place à l'automne de l'année précédente ou au printemps de l'année en cours et doit rester en place au moins</t>
  </si>
  <si>
    <t>jusqu'au 1er juin (donc pas de fourrage intermédiaire). Les PT qui sont créés en automne comptent parmi les 60 % de l'année suivante.</t>
  </si>
  <si>
    <t>%</t>
  </si>
  <si>
    <t>Total Flächen mit bestehenden Bunt- u. Rotations-</t>
  </si>
  <si>
    <t>Total offene Ackerfläche (oAF)</t>
  </si>
  <si>
    <t>Total des terres ouvertes (TO)</t>
  </si>
  <si>
    <t>Terres cultivées sans labour (éligibles)</t>
  </si>
  <si>
    <t xml:space="preserve">Ohne Pflug bewirtschaftete Fläche (anrechenbar) </t>
  </si>
  <si>
    <t>TA non arate (che danno diritto ai contributi)</t>
  </si>
  <si>
    <t>Dieses von der AGRIDEA zur Verfügung gestellte Tool wird auf eigene Verantwortung genutzt.</t>
  </si>
  <si>
    <t xml:space="preserve">Die Nutzung unterliegt den AGB der AGRIDEA. </t>
  </si>
  <si>
    <t>www.focus-ap-pa.ch</t>
  </si>
  <si>
    <t>Cet outil, mis à disposition par AGRIDEA, est utilisé sous la responsabilité de l'utilisateur.</t>
  </si>
  <si>
    <t>Questo strumento fornito da AGRIDEA viene utilizzato sotto la responsabilità dell'utente.</t>
  </si>
  <si>
    <t xml:space="preserve">L'utilizzo è soggetto alle CG di AGRIDEA. </t>
  </si>
  <si>
    <t xml:space="preserve">L'utilisation est soumise aux conditions générales d'AGRIDEA. </t>
  </si>
  <si>
    <t>brachen und Säumen</t>
  </si>
  <si>
    <t>Massgebende oAF für die Berechnung</t>
  </si>
  <si>
    <t>Dieser Rechner soll nur ein einfaches Entscheidungstool für den Beitrag «Schonende Bodenbearbeitung» sein.</t>
  </si>
  <si>
    <t>Weitere Informationen zur Pa.Iv.19.475 und bodenschonenden Bearbeitung:</t>
  </si>
  <si>
    <t>Nur für das Anlegen von Kunstwiese mit Direktsaat werden Beiträge ausgerichtet.</t>
  </si>
  <si>
    <t>Die Anforderungen an den Beitrag «Schonende Bodenbearbeitung» müssen ab der Ernte der Vorkultur bis zur Ernte der Hauptkultur eingehalten werden.</t>
  </si>
  <si>
    <t>KW die im Herbst angelegt werden, zählen zu den 60 % des nächsten Jahres.</t>
  </si>
  <si>
    <t xml:space="preserve">Die Summe der Flächen mit Pflug/ohne Pflug muss mit dem Total der oAF übereinstimmen. </t>
  </si>
  <si>
    <t>Ist das nicht der Fall, wurden Kulturen oder Parzellen vergessen oder falsch eingetragen.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</si>
</sst>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rgb="FFFF0000"/>
      <name val="Tahoma"/>
      <family val="2"/>
    </font>
    <font>
      <sz val="16"/>
      <name val="Webdings"/>
      <family val="1"/>
      <charset val="2"/>
    </font>
    <font>
      <sz val="11"/>
      <color theme="1"/>
      <name val="Tahoma"/>
      <family val="2"/>
    </font>
    <font>
      <sz val="9"/>
      <color indexed="8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0"/>
      <name val="Tahoma"/>
      <family val="2"/>
    </font>
    <font>
      <sz val="10"/>
      <name val="Arial"/>
      <family val="2"/>
    </font>
    <font>
      <i/>
      <sz val="9"/>
      <name val="Tahoma"/>
      <family val="2"/>
    </font>
    <font>
      <sz val="9"/>
      <name val="Arial"/>
      <family val="2"/>
    </font>
    <font>
      <b/>
      <sz val="2"/>
      <name val="Arial"/>
      <family val="2"/>
    </font>
    <font>
      <sz val="9"/>
      <color theme="0" tint="-0.249977111117893"/>
      <name val="Tahoma"/>
      <family val="2"/>
    </font>
    <font>
      <b/>
      <sz val="9"/>
      <color theme="0" tint="-0.249977111117893"/>
      <name val="Tahoma"/>
      <family val="2"/>
    </font>
    <font>
      <i/>
      <sz val="9"/>
      <color rgb="FFFF0000"/>
      <name val="Tahoma"/>
      <family val="2"/>
    </font>
    <font>
      <sz val="9"/>
      <color theme="1"/>
      <name val="Tahoma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4"/>
      <name val="Arial"/>
      <family val="2"/>
    </font>
    <font>
      <i/>
      <sz val="9"/>
      <color rgb="FFFF0000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191">
    <xf numFmtId="0" fontId="0" fillId="0" borderId="0" xfId="0"/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2" fillId="0" borderId="0" xfId="0" applyFont="1" applyBorder="1"/>
    <xf numFmtId="0" fontId="2" fillId="0" borderId="0" xfId="0" applyFont="1"/>
    <xf numFmtId="0" fontId="2" fillId="0" borderId="0" xfId="0" applyFont="1" applyFill="1" applyBorder="1"/>
    <xf numFmtId="0" fontId="6" fillId="0" borderId="0" xfId="2" applyFont="1" applyFill="1" applyBorder="1"/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Fill="1"/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top"/>
    </xf>
    <xf numFmtId="0" fontId="0" fillId="0" borderId="0" xfId="0" quotePrefix="1" applyFont="1" applyFill="1" applyBorder="1"/>
    <xf numFmtId="0" fontId="2" fillId="2" borderId="0" xfId="0" applyFont="1" applyFill="1" applyBorder="1"/>
    <xf numFmtId="0" fontId="0" fillId="2" borderId="0" xfId="0" applyFont="1" applyFill="1" applyBorder="1"/>
    <xf numFmtId="0" fontId="2" fillId="7" borderId="0" xfId="0" applyFont="1" applyFill="1" applyBorder="1"/>
    <xf numFmtId="0" fontId="0" fillId="7" borderId="0" xfId="0" applyFont="1" applyFill="1" applyBorder="1"/>
    <xf numFmtId="0" fontId="0" fillId="0" borderId="0" xfId="0" applyFont="1" applyBorder="1" applyProtection="1">
      <protection locked="0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Protection="1"/>
    <xf numFmtId="0" fontId="2" fillId="0" borderId="0" xfId="0" applyFont="1" applyBorder="1" applyProtection="1"/>
    <xf numFmtId="0" fontId="0" fillId="0" borderId="0" xfId="0" applyFont="1" applyProtection="1"/>
    <xf numFmtId="0" fontId="0" fillId="0" borderId="0" xfId="0" applyFont="1" applyBorder="1" applyAlignment="1" applyProtection="1"/>
    <xf numFmtId="0" fontId="1" fillId="0" borderId="0" xfId="0" applyFont="1" applyFill="1" applyBorder="1" applyAlignment="1" applyProtection="1">
      <alignment horizontal="right"/>
    </xf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/>
    <xf numFmtId="0" fontId="3" fillId="0" borderId="0" xfId="0" applyFont="1" applyBorder="1" applyProtection="1"/>
    <xf numFmtId="0" fontId="16" fillId="0" borderId="0" xfId="0" applyFont="1" applyBorder="1" applyProtection="1"/>
    <xf numFmtId="0" fontId="17" fillId="0" borderId="0" xfId="0" applyFont="1" applyFill="1" applyBorder="1" applyAlignment="1">
      <alignment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0" fontId="12" fillId="0" borderId="0" xfId="0" applyFont="1" applyBorder="1" applyProtection="1"/>
    <xf numFmtId="0" fontId="0" fillId="0" borderId="0" xfId="0" applyFont="1" applyAlignment="1" applyProtection="1">
      <alignment horizontal="left" vertical="center" indent="4"/>
    </xf>
    <xf numFmtId="0" fontId="13" fillId="0" borderId="0" xfId="0" applyFont="1" applyAlignment="1" applyProtection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top"/>
    </xf>
    <xf numFmtId="0" fontId="0" fillId="0" borderId="0" xfId="0" applyFont="1" applyBorder="1" applyAlignment="1"/>
    <xf numFmtId="0" fontId="0" fillId="2" borderId="0" xfId="0" applyFont="1" applyFill="1" applyBorder="1" applyAlignment="1"/>
    <xf numFmtId="0" fontId="12" fillId="0" borderId="0" xfId="0" applyFont="1" applyBorder="1" applyAlignment="1" applyProtection="1"/>
    <xf numFmtId="0" fontId="9" fillId="0" borderId="0" xfId="3" applyAlignment="1" applyProtection="1">
      <alignment horizontal="left"/>
    </xf>
    <xf numFmtId="0" fontId="0" fillId="0" borderId="0" xfId="0" applyAlignment="1" applyProtection="1"/>
    <xf numFmtId="0" fontId="18" fillId="0" borderId="0" xfId="0" applyFont="1" applyAlignment="1" applyProtection="1"/>
    <xf numFmtId="0" fontId="15" fillId="0" borderId="0" xfId="0" applyFont="1" applyBorder="1" applyProtection="1"/>
    <xf numFmtId="0" fontId="1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 textRotation="45"/>
    </xf>
    <xf numFmtId="0" fontId="4" fillId="0" borderId="0" xfId="0" applyFont="1" applyFill="1" applyBorder="1" applyAlignment="1" applyProtection="1">
      <alignment horizontal="center" vertical="center"/>
    </xf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left" vertical="top"/>
    </xf>
    <xf numFmtId="0" fontId="0" fillId="0" borderId="0" xfId="0" applyFont="1" applyFill="1" applyBorder="1" applyAlignment="1" applyProtection="1">
      <alignment horizontal="left" vertical="top" wrapText="1"/>
    </xf>
    <xf numFmtId="0" fontId="14" fillId="0" borderId="4" xfId="0" applyFont="1" applyBorder="1" applyProtection="1"/>
    <xf numFmtId="0" fontId="0" fillId="0" borderId="5" xfId="0" applyFont="1" applyBorder="1" applyProtection="1"/>
    <xf numFmtId="0" fontId="12" fillId="0" borderId="0" xfId="0" applyNumberFormat="1" applyFont="1" applyFill="1" applyBorder="1" applyAlignment="1" applyProtection="1"/>
    <xf numFmtId="0" fontId="12" fillId="0" borderId="3" xfId="0" applyFont="1" applyBorder="1" applyProtection="1"/>
    <xf numFmtId="0" fontId="19" fillId="0" borderId="3" xfId="0" applyFont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0" fillId="0" borderId="0" xfId="0" applyFont="1" applyAlignment="1" applyProtection="1"/>
    <xf numFmtId="0" fontId="12" fillId="5" borderId="4" xfId="0" applyFont="1" applyFill="1" applyBorder="1" applyAlignment="1" applyProtection="1"/>
    <xf numFmtId="0" fontId="12" fillId="0" borderId="0" xfId="0" applyFont="1" applyAlignment="1" applyProtection="1"/>
    <xf numFmtId="49" fontId="12" fillId="4" borderId="4" xfId="0" applyNumberFormat="1" applyFont="1" applyFill="1" applyBorder="1" applyAlignment="1" applyProtection="1"/>
    <xf numFmtId="0" fontId="12" fillId="4" borderId="4" xfId="0" applyFont="1" applyFill="1" applyBorder="1" applyAlignment="1" applyProtection="1"/>
    <xf numFmtId="0" fontId="12" fillId="0" borderId="4" xfId="0" applyFont="1" applyBorder="1" applyAlignment="1" applyProtection="1"/>
    <xf numFmtId="0" fontId="21" fillId="0" borderId="0" xfId="0" applyFont="1" applyAlignment="1" applyProtection="1"/>
    <xf numFmtId="0" fontId="12" fillId="0" borderId="0" xfId="0" applyFont="1" applyBorder="1" applyAlignment="1" applyProtection="1">
      <alignment horizontal="right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vertical="top" wrapText="1"/>
    </xf>
    <xf numFmtId="0" fontId="12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left" vertical="top" wrapText="1"/>
    </xf>
    <xf numFmtId="0" fontId="22" fillId="0" borderId="0" xfId="0" applyFont="1" applyAlignment="1" applyProtection="1"/>
    <xf numFmtId="0" fontId="18" fillId="0" borderId="0" xfId="0" applyFont="1" applyBorder="1" applyAlignment="1" applyProtection="1"/>
    <xf numFmtId="0" fontId="12" fillId="0" borderId="0" xfId="0" applyFont="1" applyAlignment="1" applyProtection="1">
      <alignment horizontal="left"/>
    </xf>
    <xf numFmtId="0" fontId="20" fillId="0" borderId="3" xfId="0" applyFont="1" applyBorder="1" applyAlignment="1" applyProtection="1"/>
    <xf numFmtId="0" fontId="20" fillId="0" borderId="0" xfId="0" applyFont="1" applyBorder="1" applyAlignment="1" applyProtection="1"/>
    <xf numFmtId="0" fontId="12" fillId="0" borderId="2" xfId="0" applyFont="1" applyBorder="1" applyProtection="1"/>
    <xf numFmtId="0" fontId="22" fillId="0" borderId="0" xfId="0" applyFont="1" applyBorder="1" applyProtection="1"/>
    <xf numFmtId="0" fontId="12" fillId="5" borderId="0" xfId="0" applyFont="1" applyFill="1" applyBorder="1" applyProtection="1">
      <protection locked="0"/>
    </xf>
    <xf numFmtId="0" fontId="23" fillId="0" borderId="0" xfId="0" applyFont="1" applyBorder="1" applyAlignment="1" applyProtection="1"/>
    <xf numFmtId="0" fontId="12" fillId="0" borderId="0" xfId="0" applyFont="1" applyBorder="1" applyAlignment="1" applyProtection="1">
      <alignment horizontal="centerContinuous"/>
    </xf>
    <xf numFmtId="0" fontId="23" fillId="0" borderId="0" xfId="0" applyFont="1" applyFill="1" applyBorder="1" applyAlignment="1" applyProtection="1">
      <alignment horizontal="left" vertical="top"/>
    </xf>
    <xf numFmtId="0" fontId="23" fillId="0" borderId="3" xfId="0" applyFont="1" applyBorder="1" applyAlignment="1" applyProtection="1">
      <alignment vertical="top"/>
    </xf>
    <xf numFmtId="0" fontId="22" fillId="2" borderId="2" xfId="0" applyFont="1" applyFill="1" applyBorder="1" applyAlignment="1" applyProtection="1">
      <alignment horizontal="left"/>
    </xf>
    <xf numFmtId="0" fontId="12" fillId="4" borderId="2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right" vertical="top"/>
    </xf>
    <xf numFmtId="0" fontId="22" fillId="2" borderId="3" xfId="0" applyFont="1" applyFill="1" applyBorder="1" applyAlignment="1" applyProtection="1">
      <alignment horizontal="left"/>
    </xf>
    <xf numFmtId="0" fontId="12" fillId="4" borderId="3" xfId="0" applyFont="1" applyFill="1" applyBorder="1" applyAlignment="1" applyProtection="1">
      <alignment horizontal="right"/>
      <protection locked="0"/>
    </xf>
    <xf numFmtId="0" fontId="12" fillId="6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left"/>
    </xf>
    <xf numFmtId="2" fontId="22" fillId="0" borderId="0" xfId="0" applyNumberFormat="1" applyFont="1" applyFill="1" applyBorder="1" applyAlignment="1" applyProtection="1"/>
    <xf numFmtId="0" fontId="22" fillId="0" borderId="0" xfId="0" applyFont="1" applyFill="1" applyBorder="1" applyProtection="1"/>
    <xf numFmtId="0" fontId="22" fillId="2" borderId="1" xfId="0" applyFont="1" applyFill="1" applyBorder="1" applyAlignment="1" applyProtection="1"/>
    <xf numFmtId="0" fontId="22" fillId="2" borderId="1" xfId="0" applyFont="1" applyFill="1" applyBorder="1" applyAlignment="1" applyProtection="1">
      <alignment wrapText="1"/>
    </xf>
    <xf numFmtId="0" fontId="12" fillId="2" borderId="1" xfId="0" applyFont="1" applyFill="1" applyBorder="1" applyAlignment="1" applyProtection="1"/>
    <xf numFmtId="0" fontId="24" fillId="0" borderId="0" xfId="0" applyFont="1" applyFill="1" applyBorder="1" applyAlignment="1" applyProtection="1">
      <alignment horizontal="left"/>
    </xf>
    <xf numFmtId="0" fontId="12" fillId="2" borderId="3" xfId="0" applyFont="1" applyFill="1" applyBorder="1" applyAlignment="1" applyProtection="1"/>
    <xf numFmtId="0" fontId="22" fillId="2" borderId="3" xfId="0" applyFont="1" applyFill="1" applyBorder="1" applyAlignment="1" applyProtection="1">
      <alignment wrapText="1"/>
    </xf>
    <xf numFmtId="2" fontId="12" fillId="4" borderId="3" xfId="0" applyNumberFormat="1" applyFont="1" applyFill="1" applyBorder="1" applyAlignment="1" applyProtection="1">
      <protection locked="0"/>
    </xf>
    <xf numFmtId="0" fontId="22" fillId="2" borderId="2" xfId="0" applyFont="1" applyFill="1" applyBorder="1" applyAlignment="1" applyProtection="1"/>
    <xf numFmtId="0" fontId="22" fillId="0" borderId="3" xfId="0" applyFont="1" applyBorder="1" applyAlignment="1" applyProtection="1"/>
    <xf numFmtId="2" fontId="22" fillId="0" borderId="3" xfId="0" applyNumberFormat="1" applyFont="1" applyBorder="1" applyAlignment="1" applyProtection="1"/>
    <xf numFmtId="0" fontId="22" fillId="2" borderId="3" xfId="0" applyFont="1" applyFill="1" applyBorder="1" applyAlignment="1" applyProtection="1"/>
    <xf numFmtId="0" fontId="22" fillId="0" borderId="0" xfId="0" applyFont="1" applyBorder="1" applyAlignment="1" applyProtection="1"/>
    <xf numFmtId="0" fontId="21" fillId="2" borderId="1" xfId="0" applyFont="1" applyFill="1" applyBorder="1" applyAlignment="1" applyProtection="1"/>
    <xf numFmtId="0" fontId="12" fillId="2" borderId="0" xfId="0" applyFont="1" applyFill="1" applyBorder="1" applyAlignment="1" applyProtection="1"/>
    <xf numFmtId="2" fontId="22" fillId="0" borderId="0" xfId="0" applyNumberFormat="1" applyFont="1" applyBorder="1" applyAlignment="1" applyProtection="1"/>
    <xf numFmtId="0" fontId="21" fillId="0" borderId="0" xfId="0" applyFont="1" applyFill="1" applyBorder="1" applyProtection="1"/>
    <xf numFmtId="2" fontId="22" fillId="0" borderId="3" xfId="0" applyNumberFormat="1" applyFont="1" applyFill="1" applyBorder="1" applyAlignment="1" applyProtection="1">
      <alignment horizontal="right"/>
    </xf>
    <xf numFmtId="0" fontId="22" fillId="2" borderId="2" xfId="0" applyFont="1" applyFill="1" applyBorder="1" applyAlignment="1" applyProtection="1">
      <alignment wrapText="1"/>
    </xf>
    <xf numFmtId="0" fontId="12" fillId="2" borderId="2" xfId="0" applyFont="1" applyFill="1" applyBorder="1" applyAlignment="1" applyProtection="1"/>
    <xf numFmtId="0" fontId="22" fillId="2" borderId="2" xfId="0" applyFont="1" applyFill="1" applyBorder="1" applyAlignment="1" applyProtection="1">
      <alignment horizontal="right"/>
    </xf>
    <xf numFmtId="2" fontId="22" fillId="2" borderId="3" xfId="1" applyNumberFormat="1" applyFont="1" applyFill="1" applyBorder="1" applyAlignment="1" applyProtection="1"/>
    <xf numFmtId="0" fontId="22" fillId="0" borderId="0" xfId="0" applyFont="1" applyFill="1" applyBorder="1" applyAlignment="1" applyProtection="1">
      <alignment horizontal="right"/>
    </xf>
    <xf numFmtId="2" fontId="22" fillId="6" borderId="3" xfId="0" applyNumberFormat="1" applyFont="1" applyFill="1" applyBorder="1" applyAlignment="1" applyProtection="1"/>
    <xf numFmtId="0" fontId="22" fillId="6" borderId="0" xfId="0" applyFont="1" applyFill="1" applyBorder="1" applyProtection="1"/>
    <xf numFmtId="2" fontId="22" fillId="0" borderId="0" xfId="1" applyNumberFormat="1" applyFont="1" applyFill="1" applyBorder="1" applyProtection="1"/>
    <xf numFmtId="0" fontId="21" fillId="0" borderId="9" xfId="0" applyFont="1" applyBorder="1" applyProtection="1"/>
    <xf numFmtId="0" fontId="12" fillId="0" borderId="9" xfId="0" applyFont="1" applyBorder="1" applyProtection="1"/>
    <xf numFmtId="0" fontId="22" fillId="2" borderId="0" xfId="0" applyFont="1" applyFill="1" applyBorder="1" applyProtection="1"/>
    <xf numFmtId="0" fontId="12" fillId="2" borderId="0" xfId="0" applyFont="1" applyFill="1" applyBorder="1" applyProtection="1"/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top" wrapText="1"/>
    </xf>
    <xf numFmtId="0" fontId="12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 wrapText="1"/>
    </xf>
    <xf numFmtId="0" fontId="22" fillId="0" borderId="11" xfId="0" applyFont="1" applyFill="1" applyBorder="1" applyProtection="1"/>
    <xf numFmtId="0" fontId="22" fillId="0" borderId="2" xfId="0" applyFont="1" applyFill="1" applyBorder="1" applyProtection="1"/>
    <xf numFmtId="0" fontId="22" fillId="0" borderId="10" xfId="0" applyFont="1" applyFill="1" applyBorder="1" applyAlignment="1" applyProtection="1">
      <alignment vertical="top" wrapText="1"/>
    </xf>
    <xf numFmtId="0" fontId="22" fillId="0" borderId="2" xfId="0" applyFont="1" applyFill="1" applyBorder="1" applyAlignment="1" applyProtection="1">
      <alignment vertical="top" wrapText="1"/>
    </xf>
    <xf numFmtId="0" fontId="25" fillId="0" borderId="0" xfId="0" applyFont="1" applyBorder="1" applyProtection="1"/>
    <xf numFmtId="0" fontId="22" fillId="0" borderId="8" xfId="0" applyFont="1" applyFill="1" applyBorder="1" applyProtection="1"/>
    <xf numFmtId="0" fontId="12" fillId="0" borderId="3" xfId="0" applyFont="1" applyFill="1" applyBorder="1" applyProtection="1"/>
    <xf numFmtId="0" fontId="22" fillId="0" borderId="3" xfId="0" applyFont="1" applyFill="1" applyBorder="1" applyProtection="1"/>
    <xf numFmtId="0" fontId="22" fillId="0" borderId="12" xfId="0" applyFont="1" applyFill="1" applyBorder="1" applyAlignment="1" applyProtection="1">
      <alignment vertical="top" wrapText="1"/>
    </xf>
    <xf numFmtId="0" fontId="22" fillId="0" borderId="3" xfId="0" applyFont="1" applyFill="1" applyBorder="1" applyAlignment="1" applyProtection="1">
      <alignment vertical="top" wrapText="1"/>
    </xf>
    <xf numFmtId="0" fontId="26" fillId="0" borderId="0" xfId="0" applyFont="1" applyFill="1" applyBorder="1" applyProtection="1"/>
    <xf numFmtId="0" fontId="21" fillId="0" borderId="0" xfId="0" applyFont="1" applyBorder="1" applyProtection="1"/>
    <xf numFmtId="0" fontId="12" fillId="4" borderId="4" xfId="0" applyFont="1" applyFill="1" applyBorder="1" applyProtection="1">
      <protection locked="0"/>
    </xf>
    <xf numFmtId="2" fontId="12" fillId="4" borderId="4" xfId="0" applyNumberFormat="1" applyFont="1" applyFill="1" applyBorder="1" applyProtection="1">
      <protection locked="0"/>
    </xf>
    <xf numFmtId="0" fontId="26" fillId="0" borderId="0" xfId="0" applyFont="1" applyFill="1" applyBorder="1" applyAlignment="1" applyProtection="1"/>
    <xf numFmtId="0" fontId="12" fillId="4" borderId="5" xfId="0" applyFont="1" applyFill="1" applyBorder="1" applyProtection="1">
      <protection locked="0"/>
    </xf>
    <xf numFmtId="0" fontId="12" fillId="4" borderId="8" xfId="0" applyFont="1" applyFill="1" applyBorder="1" applyProtection="1">
      <protection locked="0"/>
    </xf>
    <xf numFmtId="0" fontId="22" fillId="2" borderId="5" xfId="0" applyFont="1" applyFill="1" applyBorder="1" applyProtection="1"/>
    <xf numFmtId="0" fontId="12" fillId="2" borderId="1" xfId="0" applyFont="1" applyFill="1" applyBorder="1" applyProtection="1"/>
    <xf numFmtId="0" fontId="22" fillId="2" borderId="1" xfId="0" applyFont="1" applyFill="1" applyBorder="1" applyProtection="1"/>
    <xf numFmtId="164" fontId="22" fillId="2" borderId="6" xfId="0" applyNumberFormat="1" applyFont="1" applyFill="1" applyBorder="1" applyProtection="1"/>
    <xf numFmtId="0" fontId="22" fillId="2" borderId="5" xfId="0" applyFont="1" applyFill="1" applyBorder="1" applyAlignment="1" applyProtection="1">
      <alignment horizontal="left"/>
    </xf>
    <xf numFmtId="0" fontId="22" fillId="2" borderId="4" xfId="0" applyFont="1" applyFill="1" applyBorder="1" applyAlignment="1" applyProtection="1"/>
    <xf numFmtId="0" fontId="22" fillId="2" borderId="6" xfId="0" applyFont="1" applyFill="1" applyBorder="1" applyAlignment="1" applyProtection="1">
      <alignment horizontal="center"/>
    </xf>
    <xf numFmtId="0" fontId="22" fillId="2" borderId="6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/>
    <xf numFmtId="2" fontId="12" fillId="4" borderId="7" xfId="0" applyNumberFormat="1" applyFont="1" applyFill="1" applyBorder="1" applyAlignment="1" applyProtection="1">
      <alignment horizontal="right" wrapText="1"/>
      <protection locked="0"/>
    </xf>
    <xf numFmtId="0" fontId="22" fillId="2" borderId="3" xfId="0" applyFont="1" applyFill="1" applyBorder="1" applyProtection="1"/>
    <xf numFmtId="2" fontId="22" fillId="2" borderId="6" xfId="0" applyNumberFormat="1" applyFont="1" applyFill="1" applyBorder="1" applyProtection="1"/>
    <xf numFmtId="0" fontId="12" fillId="0" borderId="0" xfId="0" quotePrefix="1" applyFont="1" applyProtection="1">
      <protection locked="0"/>
    </xf>
    <xf numFmtId="0" fontId="12" fillId="4" borderId="5" xfId="0" applyFont="1" applyFill="1" applyBorder="1" applyAlignment="1" applyProtection="1">
      <alignment horizontal="left"/>
      <protection locked="0"/>
    </xf>
    <xf numFmtId="0" fontId="12" fillId="4" borderId="6" xfId="0" applyFont="1" applyFill="1" applyBorder="1" applyAlignment="1" applyProtection="1">
      <alignment horizontal="left"/>
      <protection locked="0"/>
    </xf>
    <xf numFmtId="0" fontId="12" fillId="5" borderId="5" xfId="0" applyFont="1" applyFill="1" applyBorder="1" applyAlignment="1" applyProtection="1">
      <alignment horizontal="left"/>
      <protection locked="0"/>
    </xf>
    <xf numFmtId="0" fontId="12" fillId="5" borderId="1" xfId="0" applyFont="1" applyFill="1" applyBorder="1" applyAlignment="1" applyProtection="1">
      <alignment horizontal="left"/>
      <protection locked="0"/>
    </xf>
    <xf numFmtId="0" fontId="12" fillId="5" borderId="6" xfId="0" applyFont="1" applyFill="1" applyBorder="1" applyAlignment="1" applyProtection="1">
      <alignment horizontal="left"/>
      <protection locked="0"/>
    </xf>
    <xf numFmtId="2" fontId="12" fillId="4" borderId="5" xfId="0" applyNumberFormat="1" applyFont="1" applyFill="1" applyBorder="1" applyAlignment="1" applyProtection="1">
      <alignment horizontal="right"/>
      <protection locked="0"/>
    </xf>
    <xf numFmtId="2" fontId="12" fillId="4" borderId="6" xfId="0" applyNumberFormat="1" applyFont="1" applyFill="1" applyBorder="1" applyAlignment="1" applyProtection="1">
      <alignment horizontal="right"/>
      <protection locked="0"/>
    </xf>
    <xf numFmtId="2" fontId="22" fillId="2" borderId="1" xfId="0" applyNumberFormat="1" applyFont="1" applyFill="1" applyBorder="1" applyAlignment="1" applyProtection="1">
      <alignment horizontal="right"/>
    </xf>
    <xf numFmtId="2" fontId="22" fillId="2" borderId="6" xfId="0" applyNumberFormat="1" applyFont="1" applyFill="1" applyBorder="1" applyAlignment="1" applyProtection="1">
      <alignment horizontal="right"/>
    </xf>
    <xf numFmtId="0" fontId="22" fillId="2" borderId="11" xfId="0" applyFont="1" applyFill="1" applyBorder="1" applyAlignment="1" applyProtection="1">
      <alignment horizontal="center" vertical="center" wrapText="1"/>
    </xf>
    <xf numFmtId="0" fontId="22" fillId="2" borderId="8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22" fillId="0" borderId="11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22" fillId="2" borderId="5" xfId="0" applyFont="1" applyFill="1" applyBorder="1" applyAlignment="1" applyProtection="1">
      <alignment horizontal="left"/>
    </xf>
    <xf numFmtId="0" fontId="22" fillId="2" borderId="1" xfId="0" applyFont="1" applyFill="1" applyBorder="1" applyAlignment="1" applyProtection="1">
      <alignment horizontal="left"/>
    </xf>
    <xf numFmtId="0" fontId="22" fillId="2" borderId="3" xfId="0" applyFont="1" applyFill="1" applyBorder="1" applyAlignment="1" applyProtection="1">
      <alignment horizontal="left"/>
    </xf>
    <xf numFmtId="0" fontId="22" fillId="2" borderId="6" xfId="0" applyFont="1" applyFill="1" applyBorder="1" applyAlignment="1" applyProtection="1">
      <alignment horizontal="left"/>
    </xf>
    <xf numFmtId="0" fontId="22" fillId="2" borderId="5" xfId="0" applyFont="1" applyFill="1" applyBorder="1" applyAlignment="1" applyProtection="1">
      <alignment horizontal="center"/>
    </xf>
    <xf numFmtId="0" fontId="22" fillId="2" borderId="1" xfId="0" applyFont="1" applyFill="1" applyBorder="1" applyAlignment="1" applyProtection="1">
      <alignment horizontal="center"/>
    </xf>
  </cellXfs>
  <cellStyles count="4">
    <cellStyle name="40 % - Akzent2 2" xfId="2"/>
    <cellStyle name="Link" xfId="3" builtinId="8"/>
    <cellStyle name="Prozent" xfId="1" builtinId="5"/>
    <cellStyle name="Standard" xfId="0" builtinId="0"/>
  </cellStyles>
  <dxfs count="8">
    <dxf>
      <font>
        <b/>
        <i val="0"/>
      </font>
      <fill>
        <patternFill>
          <bgColor rgb="FFFFFFCC"/>
        </patternFill>
      </fill>
      <border>
        <bottom style="hair">
          <color auto="1"/>
        </bottom>
        <vertical/>
        <horizontal/>
      </border>
    </dxf>
    <dxf>
      <font>
        <b/>
        <i val="0"/>
        <color auto="1"/>
      </font>
      <fill>
        <patternFill>
          <bgColor rgb="FFFFFFCC"/>
        </patternFill>
      </fill>
      <border>
        <bottom style="hair">
          <color auto="1"/>
        </bottom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50"/>
      </font>
    </dxf>
    <dxf>
      <font>
        <color rgb="FFFF0000"/>
      </font>
    </dxf>
    <dxf>
      <font>
        <color rgb="FFFFFF00"/>
      </font>
    </dxf>
  </dxfs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3</xdr:col>
      <xdr:colOff>438150</xdr:colOff>
      <xdr:row>2</xdr:row>
      <xdr:rowOff>209550</xdr:rowOff>
    </xdr:to>
    <xdr:pic>
      <xdr:nvPicPr>
        <xdr:cNvPr id="2" nam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4287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2</xdr:col>
      <xdr:colOff>133350</xdr:colOff>
      <xdr:row>2</xdr:row>
      <xdr:rowOff>152400</xdr:rowOff>
    </xdr:to>
    <xdr:pic>
      <xdr:nvPicPr>
        <xdr:cNvPr id="3" nam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1384300" cy="422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showGridLines="0" showRowColHeaders="0" topLeftCell="A34" zoomScaleNormal="100" workbookViewId="0">
      <selection activeCell="G40" sqref="G40"/>
    </sheetView>
  </sheetViews>
  <sheetFormatPr baseColWidth="10" defaultColWidth="11.42578125" defaultRowHeight="11.25" x14ac:dyDescent="0.15"/>
  <cols>
    <col min="1" max="1" width="0.85546875" style="33" customWidth="1"/>
    <col min="2" max="2" width="3.28515625" style="33" customWidth="1"/>
    <col min="3" max="4" width="11.42578125" style="33" customWidth="1"/>
    <col min="5" max="5" width="11.42578125" style="33"/>
    <col min="6" max="6" width="11.42578125" style="33" customWidth="1"/>
    <col min="7" max="10" width="11.42578125" style="33"/>
    <col min="11" max="11" width="18" style="33" customWidth="1"/>
    <col min="12" max="16384" width="11.42578125" style="33"/>
  </cols>
  <sheetData>
    <row r="1" spans="1:16" ht="12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6" ht="12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 t="str">
        <f>Texte!A7</f>
        <v>Version 1.0</v>
      </c>
      <c r="L2" s="45"/>
      <c r="M2" s="45"/>
    </row>
    <row r="3" spans="1:16" ht="18" x14ac:dyDescent="0.25">
      <c r="A3" s="45"/>
      <c r="B3" s="67"/>
      <c r="C3" s="67"/>
      <c r="D3" s="67"/>
      <c r="E3" s="67"/>
      <c r="F3" s="67"/>
      <c r="G3" s="67"/>
      <c r="H3" s="68" t="str">
        <f>Texte!A95</f>
        <v>Anleitung</v>
      </c>
      <c r="I3" s="67"/>
      <c r="J3" s="67"/>
      <c r="K3" s="67"/>
      <c r="L3" s="45"/>
      <c r="M3" s="45"/>
    </row>
    <row r="4" spans="1:16" ht="12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6" ht="12" x14ac:dyDescent="0.2">
      <c r="A5" s="45"/>
      <c r="B5" s="66" t="s">
        <v>36</v>
      </c>
      <c r="C5" s="52"/>
      <c r="D5" s="52"/>
      <c r="E5" s="69"/>
      <c r="F5" s="69"/>
      <c r="G5" s="69"/>
      <c r="H5" s="69"/>
      <c r="I5" s="45"/>
      <c r="J5" s="45"/>
      <c r="K5" s="45"/>
      <c r="L5" s="45"/>
      <c r="M5" s="45"/>
    </row>
    <row r="6" spans="1:16" ht="12" x14ac:dyDescent="0.2">
      <c r="A6" s="45"/>
      <c r="B6" s="66" t="s">
        <v>37</v>
      </c>
      <c r="C6" s="52"/>
      <c r="D6" s="52"/>
      <c r="E6" s="45"/>
      <c r="F6" s="45"/>
      <c r="G6" s="45"/>
      <c r="H6" s="45"/>
      <c r="I6" s="45"/>
      <c r="J6" s="45"/>
      <c r="K6" s="45"/>
      <c r="L6" s="45"/>
      <c r="M6" s="45"/>
    </row>
    <row r="7" spans="1:16" ht="12" x14ac:dyDescent="0.2">
      <c r="A7" s="45"/>
      <c r="B7" s="66" t="s">
        <v>38</v>
      </c>
      <c r="C7" s="70"/>
      <c r="D7" s="52"/>
      <c r="E7" s="45"/>
      <c r="F7" s="45"/>
      <c r="G7" s="45"/>
      <c r="H7" s="45"/>
      <c r="I7" s="45"/>
      <c r="J7" s="45"/>
      <c r="K7" s="45"/>
      <c r="L7" s="45"/>
      <c r="M7" s="45"/>
    </row>
    <row r="8" spans="1:16" ht="12" x14ac:dyDescent="0.2">
      <c r="A8" s="45"/>
      <c r="B8" s="52"/>
      <c r="C8" s="70"/>
      <c r="D8" s="52"/>
      <c r="E8" s="45"/>
      <c r="F8" s="45"/>
      <c r="G8" s="45"/>
      <c r="H8" s="45"/>
      <c r="I8" s="45"/>
      <c r="J8" s="45"/>
      <c r="K8" s="45"/>
      <c r="L8" s="45"/>
      <c r="M8" s="45"/>
    </row>
    <row r="9" spans="1:16" ht="15.75" x14ac:dyDescent="0.25">
      <c r="A9" s="45"/>
      <c r="B9" s="71" t="str">
        <f>Texte!A10</f>
        <v>Anleitung</v>
      </c>
      <c r="C9" s="71"/>
      <c r="D9" s="52"/>
      <c r="E9" s="45"/>
      <c r="F9" s="45"/>
      <c r="G9" s="45"/>
      <c r="H9" s="45"/>
      <c r="I9" s="45"/>
      <c r="J9" s="45"/>
      <c r="K9" s="45"/>
      <c r="L9" s="45"/>
      <c r="M9" s="45"/>
    </row>
    <row r="10" spans="1:16" ht="12" x14ac:dyDescent="0.2">
      <c r="A10" s="45"/>
      <c r="B10" s="72" t="str">
        <f>Texte!A11</f>
        <v>grüne Zellen:</v>
      </c>
      <c r="C10" s="72"/>
      <c r="D10" s="73" t="str">
        <f>Texte!A14</f>
        <v>Auswahllisten</v>
      </c>
      <c r="E10" s="45"/>
      <c r="F10" s="45"/>
      <c r="G10" s="45"/>
      <c r="H10" s="45"/>
      <c r="I10" s="45"/>
      <c r="J10" s="45"/>
      <c r="K10" s="45"/>
      <c r="L10" s="45"/>
      <c r="M10" s="45"/>
    </row>
    <row r="11" spans="1:16" ht="12" x14ac:dyDescent="0.2">
      <c r="A11" s="45"/>
      <c r="B11" s="74" t="str">
        <f>Texte!A12</f>
        <v>gelbe Zeilen:</v>
      </c>
      <c r="C11" s="75"/>
      <c r="D11" s="73" t="str">
        <f>Texte!A15</f>
        <v>zur Dateneingabe</v>
      </c>
      <c r="E11" s="45"/>
      <c r="F11" s="45"/>
      <c r="G11" s="45"/>
      <c r="H11" s="45"/>
      <c r="I11" s="45"/>
      <c r="J11" s="45"/>
      <c r="K11" s="45"/>
      <c r="L11" s="45"/>
      <c r="M11" s="45"/>
    </row>
    <row r="12" spans="1:16" ht="12" x14ac:dyDescent="0.2">
      <c r="A12" s="45"/>
      <c r="B12" s="76" t="str">
        <f>Texte!A13</f>
        <v xml:space="preserve">weisse Zellen: </v>
      </c>
      <c r="C12" s="76"/>
      <c r="D12" s="73" t="str">
        <f>Texte!A16</f>
        <v>gesperrte Zellen</v>
      </c>
      <c r="E12" s="45"/>
      <c r="F12" s="45"/>
      <c r="G12" s="45"/>
      <c r="H12" s="45"/>
      <c r="I12" s="45"/>
      <c r="J12" s="45"/>
      <c r="K12" s="45"/>
      <c r="L12" s="45"/>
      <c r="M12" s="45"/>
    </row>
    <row r="13" spans="1:16" ht="12" x14ac:dyDescent="0.2">
      <c r="A13" s="45"/>
      <c r="B13" s="52"/>
      <c r="C13" s="70"/>
      <c r="D13" s="52"/>
      <c r="E13" s="45"/>
      <c r="F13" s="45"/>
      <c r="G13" s="45"/>
      <c r="H13" s="45"/>
      <c r="I13" s="45"/>
      <c r="J13" s="45"/>
      <c r="K13" s="45"/>
      <c r="L13" s="45"/>
      <c r="M13" s="45"/>
    </row>
    <row r="14" spans="1:16" ht="15.75" x14ac:dyDescent="0.25">
      <c r="A14" s="45"/>
      <c r="B14" s="71" t="str">
        <f>Texte!A59</f>
        <v>Hinweise</v>
      </c>
      <c r="C14" s="73"/>
      <c r="D14" s="52"/>
      <c r="E14" s="52"/>
      <c r="F14" s="52"/>
      <c r="G14" s="52"/>
      <c r="H14" s="52"/>
      <c r="I14" s="52"/>
      <c r="J14" s="52"/>
      <c r="K14" s="45"/>
      <c r="L14" s="45"/>
      <c r="M14" s="45"/>
    </row>
    <row r="15" spans="1:16" ht="12" x14ac:dyDescent="0.2">
      <c r="A15" s="45"/>
      <c r="B15" s="73" t="str">
        <f>Texte!A60</f>
        <v>Dieser Rechner soll nur ein einfaches Entscheidungstool für den Beitrag «Schonende Bodenbearbeitung» sein.</v>
      </c>
      <c r="C15" s="73"/>
      <c r="D15" s="52"/>
      <c r="E15" s="52"/>
      <c r="F15" s="52"/>
      <c r="G15" s="52"/>
      <c r="H15" s="52"/>
      <c r="I15" s="52"/>
      <c r="J15" s="52"/>
      <c r="K15" s="45"/>
      <c r="L15" s="45"/>
      <c r="M15" s="45"/>
      <c r="N15" s="28"/>
      <c r="O15" s="28"/>
      <c r="P15" s="28"/>
    </row>
    <row r="16" spans="1:16" ht="12" x14ac:dyDescent="0.2">
      <c r="A16" s="45"/>
      <c r="B16" s="77" t="str">
        <f>Texte!A96</f>
        <v xml:space="preserve">Die definitive Berechnung erfolgt durch den Kanton. </v>
      </c>
      <c r="C16" s="73"/>
      <c r="D16" s="52"/>
      <c r="E16" s="52"/>
      <c r="F16" s="52"/>
      <c r="G16" s="52"/>
      <c r="H16" s="52"/>
      <c r="I16" s="52"/>
      <c r="J16" s="52"/>
      <c r="K16" s="45"/>
      <c r="L16" s="45"/>
      <c r="M16" s="45"/>
      <c r="N16" s="28"/>
      <c r="O16" s="28"/>
      <c r="P16" s="28"/>
    </row>
    <row r="17" spans="1:17" ht="12" x14ac:dyDescent="0.2">
      <c r="A17" s="45"/>
      <c r="B17" s="73"/>
      <c r="C17" s="73"/>
      <c r="D17" s="52"/>
      <c r="E17" s="52"/>
      <c r="F17" s="52"/>
      <c r="G17" s="52"/>
      <c r="H17" s="52"/>
      <c r="I17" s="52"/>
      <c r="J17" s="52"/>
      <c r="K17" s="45"/>
      <c r="L17" s="45"/>
      <c r="M17" s="45"/>
      <c r="N17" s="28"/>
      <c r="O17" s="28"/>
      <c r="P17" s="28"/>
    </row>
    <row r="18" spans="1:17" ht="12" x14ac:dyDescent="0.2">
      <c r="A18" s="45"/>
      <c r="B18" s="78" t="s">
        <v>62</v>
      </c>
      <c r="C18" s="52" t="str">
        <f>Texte!A61</f>
        <v>Die offene Ackerfläche (oAF) ist die Ackerfläche ohne die Kunstwiese.</v>
      </c>
      <c r="D18" s="52"/>
      <c r="E18" s="52"/>
      <c r="F18" s="52"/>
      <c r="G18" s="52"/>
      <c r="H18" s="52"/>
      <c r="I18" s="52"/>
      <c r="J18" s="52"/>
      <c r="K18" s="45"/>
      <c r="L18" s="45"/>
      <c r="M18" s="45"/>
      <c r="N18" s="28"/>
      <c r="O18" s="28"/>
      <c r="P18" s="28"/>
    </row>
    <row r="19" spans="1:17" ht="12" x14ac:dyDescent="0.2">
      <c r="A19" s="45"/>
      <c r="B19" s="73"/>
      <c r="C19" s="73"/>
      <c r="D19" s="52"/>
      <c r="E19" s="52"/>
      <c r="F19" s="52"/>
      <c r="G19" s="52"/>
      <c r="H19" s="52"/>
      <c r="I19" s="52"/>
      <c r="J19" s="52"/>
      <c r="K19" s="45"/>
      <c r="L19" s="45"/>
      <c r="M19" s="45"/>
      <c r="N19" s="28"/>
      <c r="O19" s="28"/>
      <c r="P19" s="28"/>
    </row>
    <row r="20" spans="1:17" ht="12" x14ac:dyDescent="0.2">
      <c r="A20" s="45"/>
      <c r="B20" s="78" t="s">
        <v>62</v>
      </c>
      <c r="C20" s="73" t="str">
        <f>Texte!A62</f>
        <v>Zu «Fläche ohne Pflug» zählen die Verfahren Direktsaat, Streifensaat/Striptill und Mulchsaat</v>
      </c>
      <c r="D20" s="52"/>
      <c r="E20" s="52"/>
      <c r="F20" s="52"/>
      <c r="G20" s="52"/>
      <c r="H20" s="52"/>
      <c r="I20" s="52"/>
      <c r="J20" s="52"/>
      <c r="K20" s="45"/>
      <c r="L20" s="45"/>
      <c r="M20" s="45"/>
      <c r="N20" s="28"/>
      <c r="O20" s="28"/>
      <c r="P20" s="28"/>
    </row>
    <row r="21" spans="1:17" ht="12" x14ac:dyDescent="0.2">
      <c r="A21" s="45"/>
      <c r="B21" s="52"/>
      <c r="C21" s="52"/>
      <c r="D21" s="52"/>
      <c r="E21" s="52"/>
      <c r="F21" s="52"/>
      <c r="G21" s="52"/>
      <c r="H21" s="52"/>
      <c r="I21" s="52"/>
      <c r="J21" s="52"/>
      <c r="K21" s="45"/>
      <c r="L21" s="45"/>
      <c r="M21" s="45"/>
      <c r="N21" s="28"/>
      <c r="O21" s="28"/>
      <c r="P21" s="28"/>
    </row>
    <row r="22" spans="1:17" ht="12.6" customHeight="1" x14ac:dyDescent="0.2">
      <c r="A22" s="45"/>
      <c r="B22" s="78" t="s">
        <v>62</v>
      </c>
      <c r="C22" s="73" t="str">
        <f>Texte!A63</f>
        <v xml:space="preserve">Die Anforderungen an den Beitrag sind, dass 60 % der oAF ohne Pflug bewirtschaftet werden. </v>
      </c>
      <c r="D22" s="52"/>
      <c r="E22" s="79"/>
      <c r="F22" s="79"/>
      <c r="G22" s="79"/>
      <c r="H22" s="79"/>
      <c r="I22" s="79"/>
      <c r="J22" s="79"/>
      <c r="K22" s="80"/>
      <c r="L22" s="80"/>
      <c r="M22" s="80"/>
      <c r="N22" s="37"/>
      <c r="O22" s="37"/>
      <c r="P22" s="37"/>
    </row>
    <row r="23" spans="1:17" ht="12.6" customHeight="1" x14ac:dyDescent="0.2">
      <c r="A23" s="45"/>
      <c r="B23" s="78"/>
      <c r="C23" s="73" t="str">
        <f>Texte!A100</f>
        <v xml:space="preserve">Flächen mit bestehenden Bunt- u. Rotationsbrachen und Säumen werden von der Fläche abgezogen. </v>
      </c>
      <c r="D23" s="52"/>
      <c r="E23" s="79"/>
      <c r="F23" s="79"/>
      <c r="G23" s="79"/>
      <c r="H23" s="79"/>
      <c r="I23" s="79"/>
      <c r="J23" s="79"/>
      <c r="K23" s="80"/>
      <c r="L23" s="80"/>
      <c r="M23" s="80"/>
      <c r="N23" s="37"/>
      <c r="O23" s="37"/>
      <c r="P23" s="37"/>
    </row>
    <row r="24" spans="1:17" ht="12.6" customHeight="1" x14ac:dyDescent="0.2">
      <c r="A24" s="45"/>
      <c r="B24" s="78"/>
      <c r="C24" s="73"/>
      <c r="D24" s="52"/>
      <c r="E24" s="79"/>
      <c r="F24" s="79"/>
      <c r="G24" s="79"/>
      <c r="H24" s="79"/>
      <c r="I24" s="79"/>
      <c r="J24" s="79"/>
      <c r="K24" s="80"/>
      <c r="L24" s="80"/>
      <c r="M24" s="80"/>
      <c r="N24" s="37"/>
      <c r="O24" s="37"/>
      <c r="P24" s="37"/>
    </row>
    <row r="25" spans="1:17" ht="12.6" customHeight="1" x14ac:dyDescent="0.2">
      <c r="A25" s="45"/>
      <c r="B25" s="78" t="s">
        <v>62</v>
      </c>
      <c r="C25" s="73" t="str">
        <f>Texte!A64</f>
        <v>Die bodenschonende Bearbeitung kann parzellenweise erfolgen.</v>
      </c>
      <c r="D25" s="52"/>
      <c r="E25" s="79"/>
      <c r="F25" s="79"/>
      <c r="G25" s="79"/>
      <c r="H25" s="79"/>
      <c r="I25" s="79"/>
      <c r="J25" s="79"/>
      <c r="K25" s="80"/>
      <c r="L25" s="80"/>
      <c r="M25" s="80"/>
      <c r="N25" s="37"/>
      <c r="O25" s="37"/>
      <c r="P25" s="37"/>
    </row>
    <row r="26" spans="1:17" ht="12.6" customHeight="1" x14ac:dyDescent="0.2">
      <c r="A26" s="45"/>
      <c r="B26" s="78"/>
      <c r="C26" s="73" t="str">
        <f>Texte!A65</f>
        <v>Nicht alle Flächen derselben Hauptkultur müssen ohne Pflug bewirtschaftet werden.</v>
      </c>
      <c r="D26" s="52"/>
      <c r="E26" s="79"/>
      <c r="F26" s="79"/>
      <c r="G26" s="79"/>
      <c r="H26" s="79"/>
      <c r="I26" s="79"/>
      <c r="J26" s="79"/>
      <c r="K26" s="80"/>
      <c r="L26" s="80"/>
      <c r="M26" s="80"/>
      <c r="N26" s="37"/>
      <c r="O26" s="37"/>
      <c r="P26" s="37"/>
    </row>
    <row r="27" spans="1:17" ht="12.6" customHeight="1" x14ac:dyDescent="0.2">
      <c r="A27" s="45"/>
      <c r="B27" s="78"/>
      <c r="C27" s="73" t="str">
        <f>Texte!A66</f>
        <v>Es ist möglich pro Kultur in beiden Spalten «Fläche mit Pflug» und «Fläche ohne Pflug» etwas einzutragen.</v>
      </c>
      <c r="D27" s="52"/>
      <c r="E27" s="79"/>
      <c r="F27" s="79"/>
      <c r="G27" s="79"/>
      <c r="H27" s="79"/>
      <c r="I27" s="79"/>
      <c r="J27" s="79"/>
      <c r="K27" s="80"/>
      <c r="L27" s="80"/>
      <c r="M27" s="80"/>
      <c r="N27" s="37"/>
      <c r="O27" s="37"/>
      <c r="P27" s="37"/>
    </row>
    <row r="28" spans="1:17" ht="12" x14ac:dyDescent="0.2">
      <c r="A28" s="45"/>
      <c r="B28" s="52"/>
      <c r="C28" s="52"/>
      <c r="D28" s="79"/>
      <c r="E28" s="79"/>
      <c r="F28" s="79"/>
      <c r="G28" s="79"/>
      <c r="H28" s="79"/>
      <c r="I28" s="79"/>
      <c r="J28" s="79"/>
      <c r="K28" s="80"/>
      <c r="L28" s="80"/>
      <c r="M28" s="80"/>
      <c r="N28" s="37"/>
      <c r="O28" s="37"/>
      <c r="P28" s="37"/>
    </row>
    <row r="29" spans="1:17" ht="11.45" customHeight="1" x14ac:dyDescent="0.2">
      <c r="A29" s="45"/>
      <c r="B29" s="78" t="s">
        <v>62</v>
      </c>
      <c r="C29" s="73" t="str">
        <f>Texte!A67</f>
        <v xml:space="preserve">Wenn «Bodenbearbeitung ohne Pflug» eingetragen wird, darf in den Zwischenkulturen auch kein Pflug eingesetzt werden. </v>
      </c>
      <c r="D29" s="52"/>
      <c r="E29" s="79"/>
      <c r="F29" s="79"/>
      <c r="G29" s="79"/>
      <c r="H29" s="79"/>
      <c r="I29" s="79"/>
      <c r="J29" s="79"/>
      <c r="K29" s="80"/>
      <c r="L29" s="80"/>
      <c r="M29" s="80"/>
      <c r="N29" s="37"/>
      <c r="O29" s="37"/>
      <c r="P29" s="37"/>
      <c r="Q29" s="28"/>
    </row>
    <row r="30" spans="1:17" ht="11.45" customHeight="1" x14ac:dyDescent="0.2">
      <c r="A30" s="45"/>
      <c r="B30" s="78"/>
      <c r="C30" s="73" t="str">
        <f>Texte!A68</f>
        <v xml:space="preserve">Die Anforderungen müssen ab der Ernte der Vorkultur bis zur Ernte der Hauptkultur eingehalten werden. </v>
      </c>
      <c r="D30" s="52"/>
      <c r="E30" s="79"/>
      <c r="F30" s="79"/>
      <c r="G30" s="79"/>
      <c r="H30" s="79"/>
      <c r="I30" s="79"/>
      <c r="J30" s="79"/>
      <c r="K30" s="80"/>
      <c r="L30" s="80"/>
      <c r="M30" s="80"/>
      <c r="N30" s="37"/>
      <c r="O30" s="37"/>
      <c r="P30" s="37"/>
      <c r="Q30" s="28"/>
    </row>
    <row r="31" spans="1:17" ht="11.45" customHeight="1" x14ac:dyDescent="0.2">
      <c r="A31" s="45"/>
      <c r="B31" s="78"/>
      <c r="C31" s="73" t="str">
        <f>Texte!A69</f>
        <v xml:space="preserve">Für das Anlegen von Zwischenkulturen ohne Pflug gibt es keine Beiträge. </v>
      </c>
      <c r="D31" s="52"/>
      <c r="E31" s="79"/>
      <c r="F31" s="79"/>
      <c r="G31" s="79"/>
      <c r="H31" s="79"/>
      <c r="I31" s="79"/>
      <c r="J31" s="79"/>
      <c r="K31" s="80"/>
      <c r="L31" s="80"/>
      <c r="M31" s="80"/>
      <c r="N31" s="37"/>
      <c r="O31" s="37"/>
      <c r="P31" s="37"/>
      <c r="Q31" s="28"/>
    </row>
    <row r="32" spans="1:17" ht="12" x14ac:dyDescent="0.2">
      <c r="A32" s="45"/>
      <c r="B32" s="52"/>
      <c r="C32" s="52"/>
      <c r="D32" s="81"/>
      <c r="E32" s="81"/>
      <c r="F32" s="81"/>
      <c r="G32" s="81"/>
      <c r="H32" s="81"/>
      <c r="I32" s="81"/>
      <c r="J32" s="81"/>
      <c r="K32" s="82"/>
      <c r="L32" s="82"/>
      <c r="M32" s="82"/>
      <c r="N32" s="38"/>
      <c r="O32" s="38"/>
      <c r="P32" s="38"/>
      <c r="Q32" s="28"/>
    </row>
    <row r="33" spans="1:20" s="43" customFormat="1" ht="13.7" customHeight="1" x14ac:dyDescent="0.2">
      <c r="A33" s="52"/>
      <c r="B33" s="78" t="s">
        <v>62</v>
      </c>
      <c r="C33" s="73" t="str">
        <f>Texte!A70</f>
        <v xml:space="preserve">Für Weizen oder Triticale nach Mais gibt es keine Beiträge und die Fläche zählt nicht zu den 60 %, auch wenn der Anbau </v>
      </c>
      <c r="D33" s="52"/>
      <c r="E33" s="73"/>
      <c r="F33" s="73"/>
      <c r="G33" s="73"/>
      <c r="H33" s="73"/>
      <c r="I33" s="73"/>
      <c r="J33" s="73"/>
      <c r="K33" s="79"/>
      <c r="L33" s="79"/>
      <c r="M33" s="73"/>
      <c r="N33" s="39"/>
      <c r="O33" s="39"/>
      <c r="P33" s="39"/>
      <c r="Q33" s="35"/>
    </row>
    <row r="34" spans="1:20" s="43" customFormat="1" ht="13.7" customHeight="1" x14ac:dyDescent="0.2">
      <c r="A34" s="52"/>
      <c r="B34" s="78"/>
      <c r="C34" s="73" t="str">
        <f>Texte!A71</f>
        <v xml:space="preserve">pfluglos bspw. mit Mulchsaat erfolgte.  </v>
      </c>
      <c r="D34" s="52"/>
      <c r="E34" s="73"/>
      <c r="F34" s="73"/>
      <c r="G34" s="73"/>
      <c r="H34" s="73"/>
      <c r="I34" s="73"/>
      <c r="J34" s="73"/>
      <c r="K34" s="79"/>
      <c r="L34" s="79"/>
      <c r="M34" s="73"/>
      <c r="N34" s="39"/>
      <c r="O34" s="39"/>
      <c r="P34" s="39"/>
      <c r="Q34" s="35"/>
    </row>
    <row r="35" spans="1:20" ht="12.6" customHeight="1" x14ac:dyDescent="0.2">
      <c r="A35" s="45"/>
      <c r="B35" s="52"/>
      <c r="C35" s="52"/>
      <c r="D35" s="73"/>
      <c r="E35" s="52"/>
      <c r="F35" s="52"/>
      <c r="G35" s="52"/>
      <c r="H35" s="52"/>
      <c r="I35" s="52"/>
      <c r="J35" s="52"/>
      <c r="K35" s="52"/>
      <c r="L35" s="52"/>
      <c r="M35" s="52"/>
      <c r="N35" s="35"/>
      <c r="O35" s="35"/>
      <c r="P35" s="35"/>
    </row>
    <row r="36" spans="1:20" ht="12.95" customHeight="1" x14ac:dyDescent="0.2">
      <c r="A36" s="45"/>
      <c r="B36" s="78" t="s">
        <v>62</v>
      </c>
      <c r="C36" s="73" t="str">
        <f>Texte!A72</f>
        <v>Nur für das Anlegen einer Kunstwiese (KW) mit Direktsaat werden Beiträge ausbezahlt.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35"/>
      <c r="O36" s="35"/>
      <c r="P36" s="35"/>
    </row>
    <row r="37" spans="1:20" ht="12.95" customHeight="1" x14ac:dyDescent="0.2">
      <c r="A37" s="45"/>
      <c r="B37" s="78"/>
      <c r="C37" s="73" t="str">
        <f>Texte!A73</f>
        <v xml:space="preserve">Das Anlegen von KW mit Mulchsaat gibt keine Beiträge. 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35"/>
      <c r="O37" s="35"/>
      <c r="P37" s="35"/>
    </row>
    <row r="38" spans="1:20" ht="12.95" customHeight="1" x14ac:dyDescent="0.2">
      <c r="A38" s="45"/>
      <c r="B38" s="78"/>
      <c r="C38" s="73" t="str">
        <f>Texte!A74</f>
        <v xml:space="preserve">Die KW ist Hauptkultur auf der entsprechenden Fläche und muss mind. bis zum 1. Juni bestehen bleiben (kein Zwischenfutter). 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35"/>
      <c r="O38" s="35"/>
      <c r="P38" s="35"/>
    </row>
    <row r="39" spans="1:20" ht="12.95" customHeight="1" x14ac:dyDescent="0.2">
      <c r="A39" s="45"/>
      <c r="B39" s="78"/>
      <c r="C39" s="73" t="str">
        <f>Texte!A75</f>
        <v>KW die im Herbst angelegt werden, zählen zu den 60 % des nächsten Jahres.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35"/>
      <c r="O39" s="35"/>
      <c r="P39" s="35"/>
    </row>
    <row r="40" spans="1:20" ht="12.95" customHeight="1" x14ac:dyDescent="0.2">
      <c r="A40" s="45"/>
      <c r="B40" s="78"/>
      <c r="C40" s="73" t="str">
        <f>Texte!A76</f>
        <v xml:space="preserve">KW die im Frühling als Hauptkultur angelegt werden, zählen zum laufenden Jahr. 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35"/>
      <c r="O40" s="35"/>
      <c r="P40" s="35"/>
    </row>
    <row r="41" spans="1:20" ht="12" x14ac:dyDescent="0.2">
      <c r="A41" s="45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35"/>
      <c r="O41" s="35"/>
      <c r="P41" s="35"/>
      <c r="T41" s="44"/>
    </row>
    <row r="42" spans="1:20" ht="12" x14ac:dyDescent="0.2">
      <c r="A42" s="45"/>
      <c r="B42" s="78" t="s">
        <v>62</v>
      </c>
      <c r="C42" s="52" t="str">
        <f>Texte!A77</f>
        <v xml:space="preserve">Wie im bisherigen REB auch, ist der Einsatz eines Schälpfluges zur Unkrautregulierung in der Mulchsaat erlaubt, sofern nicht tiefer </v>
      </c>
      <c r="D42" s="52"/>
      <c r="E42" s="52"/>
      <c r="F42" s="52"/>
      <c r="G42" s="52"/>
      <c r="H42" s="52"/>
      <c r="I42" s="52"/>
      <c r="J42" s="52"/>
      <c r="K42" s="45"/>
      <c r="L42" s="45"/>
      <c r="M42" s="45"/>
      <c r="N42" s="28"/>
      <c r="O42" s="28"/>
      <c r="P42" s="28"/>
    </row>
    <row r="43" spans="1:20" ht="12" x14ac:dyDescent="0.2">
      <c r="A43" s="45"/>
      <c r="B43" s="78"/>
      <c r="C43" s="52" t="str">
        <f>Texte!A78</f>
        <v xml:space="preserve">als 10 cm gearbeitet wird.  </v>
      </c>
      <c r="D43" s="52"/>
      <c r="E43" s="52"/>
      <c r="F43" s="52"/>
      <c r="G43" s="52"/>
      <c r="H43" s="52"/>
      <c r="I43" s="52"/>
      <c r="J43" s="52"/>
      <c r="K43" s="45"/>
      <c r="L43" s="45"/>
      <c r="M43" s="45"/>
      <c r="N43" s="28"/>
      <c r="O43" s="28"/>
      <c r="P43" s="28"/>
    </row>
    <row r="44" spans="1:20" ht="12" x14ac:dyDescent="0.2">
      <c r="A44" s="45"/>
      <c r="B44" s="78"/>
      <c r="C44" s="52" t="str">
        <f>Texte!A79</f>
        <v xml:space="preserve">Von der Ernte der Vorkultur bis zur Ernte der für den Beitrag angemeldeten Hauptkultur muss aber auf Herbizide </v>
      </c>
      <c r="D44" s="52"/>
      <c r="E44" s="52"/>
      <c r="F44" s="52"/>
      <c r="G44" s="52"/>
      <c r="H44" s="52"/>
      <c r="I44" s="52"/>
      <c r="J44" s="52"/>
      <c r="K44" s="45"/>
      <c r="L44" s="45"/>
      <c r="M44" s="45"/>
      <c r="N44" s="28"/>
      <c r="O44" s="28"/>
      <c r="P44" s="28"/>
    </row>
    <row r="45" spans="1:20" ht="12" x14ac:dyDescent="0.2">
      <c r="A45" s="45"/>
      <c r="B45" s="78"/>
      <c r="C45" s="52" t="str">
        <f>Texte!A80</f>
        <v xml:space="preserve">verzichtet werden. </v>
      </c>
      <c r="D45" s="52"/>
      <c r="E45" s="52"/>
      <c r="F45" s="52"/>
      <c r="G45" s="52"/>
      <c r="H45" s="52"/>
      <c r="I45" s="52"/>
      <c r="J45" s="52"/>
      <c r="K45" s="45"/>
      <c r="L45" s="45"/>
      <c r="M45" s="45"/>
      <c r="N45" s="28"/>
      <c r="O45" s="28"/>
      <c r="P45" s="28"/>
    </row>
    <row r="46" spans="1:20" ht="12" x14ac:dyDescent="0.2">
      <c r="A46" s="45"/>
      <c r="B46" s="78"/>
      <c r="C46" s="52"/>
      <c r="D46" s="52"/>
      <c r="E46" s="52"/>
      <c r="F46" s="52"/>
      <c r="G46" s="52"/>
      <c r="H46" s="52"/>
      <c r="I46" s="52"/>
      <c r="J46" s="52"/>
      <c r="K46" s="45"/>
      <c r="L46" s="45"/>
      <c r="M46" s="45"/>
      <c r="N46" s="28"/>
      <c r="O46" s="28"/>
      <c r="P46" s="28"/>
    </row>
    <row r="47" spans="1:20" ht="12" x14ac:dyDescent="0.2">
      <c r="A47" s="45"/>
      <c r="B47" s="78" t="s">
        <v>62</v>
      </c>
      <c r="C47" s="52" t="str">
        <f>Texte!A81</f>
        <v xml:space="preserve">Die Summe der Flächen mit Pflug/ohne Pflug muss mit dem Total der oAF übereinstimmen. </v>
      </c>
      <c r="D47" s="52"/>
      <c r="E47" s="52"/>
      <c r="F47" s="52"/>
      <c r="G47" s="52"/>
      <c r="H47" s="52"/>
      <c r="I47" s="52"/>
      <c r="J47" s="52"/>
      <c r="K47" s="45"/>
      <c r="L47" s="45"/>
      <c r="M47" s="45"/>
      <c r="N47" s="28"/>
      <c r="O47" s="28"/>
      <c r="P47" s="28"/>
    </row>
    <row r="48" spans="1:20" ht="12" x14ac:dyDescent="0.2">
      <c r="A48" s="45"/>
      <c r="B48" s="78"/>
      <c r="C48" s="52" t="str">
        <f>Texte!A82</f>
        <v>Ist das nicht der Fall, wurden Kulturen oder Parzellen vergessen oder falsch eingetragen.</v>
      </c>
      <c r="D48" s="52"/>
      <c r="E48" s="52"/>
      <c r="F48" s="52"/>
      <c r="G48" s="52"/>
      <c r="H48" s="52"/>
      <c r="I48" s="52"/>
      <c r="J48" s="52"/>
      <c r="K48" s="45"/>
      <c r="L48" s="45"/>
      <c r="M48" s="45"/>
      <c r="N48" s="28"/>
      <c r="O48" s="28"/>
      <c r="P48" s="28"/>
    </row>
    <row r="49" spans="1:13" ht="12" x14ac:dyDescent="0.2">
      <c r="A49" s="45"/>
      <c r="B49" s="52"/>
      <c r="C49" s="52"/>
      <c r="D49" s="52"/>
      <c r="E49" s="52"/>
      <c r="F49" s="52"/>
      <c r="G49" s="52"/>
      <c r="H49" s="52"/>
      <c r="I49" s="52"/>
      <c r="J49" s="52"/>
      <c r="K49" s="45"/>
      <c r="L49" s="45"/>
      <c r="M49" s="45"/>
    </row>
    <row r="50" spans="1:13" ht="12" x14ac:dyDescent="0.2">
      <c r="A50" s="45"/>
      <c r="B50" s="83" t="str">
        <f>Texte!A83</f>
        <v>Weitere Informationen zur Pa.Iv.19.475 und bodenschonenden Bearbeitung:</v>
      </c>
      <c r="C50" s="52"/>
      <c r="D50" s="52"/>
      <c r="E50" s="52"/>
      <c r="F50" s="52"/>
      <c r="G50" s="52"/>
      <c r="H50" s="52"/>
      <c r="I50" s="52"/>
      <c r="J50" s="52"/>
      <c r="K50" s="45"/>
      <c r="L50" s="45"/>
      <c r="M50" s="45"/>
    </row>
    <row r="51" spans="1:13" ht="12" x14ac:dyDescent="0.2">
      <c r="A51" s="45"/>
      <c r="B51" s="169" t="s">
        <v>298</v>
      </c>
      <c r="C51" s="169"/>
      <c r="D51" s="169"/>
      <c r="E51" s="52"/>
      <c r="F51" s="52"/>
      <c r="G51" s="52"/>
      <c r="H51" s="52"/>
      <c r="I51" s="52"/>
      <c r="J51" s="52"/>
      <c r="K51" s="45"/>
      <c r="L51" s="45"/>
      <c r="M51" s="45"/>
    </row>
    <row r="52" spans="1:13" ht="12" x14ac:dyDescent="0.2">
      <c r="A52" s="45"/>
      <c r="B52" s="52"/>
      <c r="C52" s="73"/>
      <c r="D52" s="52"/>
      <c r="E52" s="52"/>
      <c r="F52" s="52"/>
      <c r="G52" s="52"/>
      <c r="H52" s="52"/>
      <c r="I52" s="52"/>
      <c r="J52" s="52"/>
      <c r="K52" s="45"/>
      <c r="L52" s="45"/>
      <c r="M52" s="45"/>
    </row>
    <row r="53" spans="1:13" ht="12" x14ac:dyDescent="0.2">
      <c r="A53" s="45"/>
      <c r="B53" s="84" t="str">
        <f>Texte!A107</f>
        <v>Dieses von der AGRIDEA zur Verfügung gestellte Tool wird auf eigene Verantwortung genutzt.</v>
      </c>
      <c r="C53" s="55"/>
      <c r="D53" s="84"/>
      <c r="E53" s="84"/>
      <c r="F53" s="84"/>
      <c r="G53" s="84"/>
      <c r="H53" s="84"/>
      <c r="I53" s="84"/>
      <c r="J53" s="52"/>
      <c r="K53" s="45"/>
      <c r="L53" s="45"/>
      <c r="M53" s="45"/>
    </row>
    <row r="54" spans="1:13" ht="12" x14ac:dyDescent="0.2">
      <c r="A54" s="45"/>
      <c r="B54" s="84" t="str">
        <f>Texte!A108</f>
        <v xml:space="preserve">Die Nutzung unterliegt den AGB der AGRIDEA. </v>
      </c>
      <c r="C54" s="55"/>
      <c r="D54" s="84"/>
      <c r="E54" s="84"/>
      <c r="F54" s="84"/>
      <c r="G54" s="84"/>
      <c r="H54" s="84"/>
      <c r="I54" s="84"/>
      <c r="J54" s="52"/>
      <c r="K54" s="45"/>
      <c r="L54" s="45"/>
      <c r="M54" s="45"/>
    </row>
    <row r="55" spans="1:13" ht="12" x14ac:dyDescent="0.2">
      <c r="A55" s="45"/>
      <c r="B55" s="52"/>
      <c r="C55" s="52"/>
      <c r="D55" s="52"/>
      <c r="E55" s="52"/>
      <c r="F55" s="52"/>
      <c r="G55" s="52"/>
      <c r="H55" s="52"/>
      <c r="I55" s="52"/>
      <c r="J55" s="52"/>
      <c r="K55" s="45"/>
      <c r="L55" s="45"/>
      <c r="M55" s="45"/>
    </row>
    <row r="56" spans="1:13" ht="12" x14ac:dyDescent="0.2">
      <c r="A56" s="45"/>
      <c r="B56" s="52"/>
      <c r="C56" s="73"/>
      <c r="D56" s="52"/>
      <c r="E56" s="52"/>
      <c r="F56" s="52"/>
      <c r="G56" s="52"/>
      <c r="H56" s="52"/>
      <c r="I56" s="52"/>
      <c r="J56" s="52"/>
      <c r="K56" s="45"/>
      <c r="L56" s="45"/>
      <c r="M56" s="45"/>
    </row>
    <row r="57" spans="1:13" ht="12" x14ac:dyDescent="0.2">
      <c r="A57" s="45"/>
      <c r="B57" s="52"/>
      <c r="C57" s="73"/>
      <c r="D57" s="52"/>
      <c r="E57" s="52"/>
      <c r="F57" s="52"/>
      <c r="G57" s="52"/>
      <c r="H57" s="52"/>
      <c r="I57" s="52"/>
      <c r="J57" s="52"/>
      <c r="K57" s="45"/>
      <c r="L57" s="45"/>
      <c r="M57" s="45"/>
    </row>
    <row r="58" spans="1:13" ht="12" x14ac:dyDescent="0.2">
      <c r="A58" s="45"/>
      <c r="B58" s="85"/>
      <c r="C58" s="73"/>
      <c r="D58" s="52"/>
      <c r="E58" s="52"/>
      <c r="F58" s="52"/>
      <c r="G58" s="52"/>
      <c r="H58" s="52"/>
      <c r="I58" s="52"/>
      <c r="J58" s="52"/>
      <c r="K58" s="45"/>
      <c r="L58" s="45"/>
      <c r="M58" s="45"/>
    </row>
    <row r="59" spans="1:13" ht="12" x14ac:dyDescent="0.2">
      <c r="B59" s="43"/>
      <c r="C59" s="39"/>
      <c r="D59" s="52"/>
      <c r="E59" s="43"/>
      <c r="F59" s="43"/>
      <c r="G59" s="43"/>
      <c r="H59" s="43"/>
      <c r="I59" s="43"/>
      <c r="J59" s="43"/>
    </row>
    <row r="60" spans="1:13" ht="12" x14ac:dyDescent="0.2">
      <c r="B60" s="43"/>
      <c r="C60" s="39"/>
      <c r="D60" s="52"/>
      <c r="E60" s="43"/>
      <c r="F60" s="43"/>
      <c r="G60" s="53"/>
      <c r="H60" s="54"/>
      <c r="I60" s="43"/>
      <c r="J60" s="43"/>
    </row>
    <row r="61" spans="1:13" ht="12" x14ac:dyDescent="0.2">
      <c r="B61" s="43"/>
      <c r="C61" s="39"/>
      <c r="D61" s="52"/>
      <c r="E61" s="43"/>
      <c r="F61" s="43"/>
      <c r="G61" s="43"/>
      <c r="H61" s="43"/>
      <c r="I61" s="43"/>
      <c r="J61" s="43"/>
    </row>
    <row r="62" spans="1:13" ht="12" x14ac:dyDescent="0.2">
      <c r="C62" s="34"/>
      <c r="D62" s="45"/>
    </row>
    <row r="63" spans="1:13" ht="12" x14ac:dyDescent="0.2">
      <c r="B63" s="47"/>
      <c r="C63" s="34"/>
      <c r="D63" s="45"/>
    </row>
    <row r="64" spans="1:13" ht="12" x14ac:dyDescent="0.2">
      <c r="B64" s="45"/>
      <c r="C64" s="34"/>
    </row>
    <row r="65" spans="2:3" x14ac:dyDescent="0.15">
      <c r="B65" s="46"/>
      <c r="C65" s="34"/>
    </row>
    <row r="66" spans="2:3" x14ac:dyDescent="0.15">
      <c r="B66" s="46"/>
      <c r="C66" s="34"/>
    </row>
    <row r="67" spans="2:3" x14ac:dyDescent="0.15">
      <c r="B67" s="46"/>
      <c r="C67" s="34"/>
    </row>
    <row r="68" spans="2:3" x14ac:dyDescent="0.15">
      <c r="B68" s="46"/>
      <c r="C68" s="34"/>
    </row>
    <row r="69" spans="2:3" x14ac:dyDescent="0.15">
      <c r="B69" s="46"/>
      <c r="C69" s="34"/>
    </row>
    <row r="70" spans="2:3" x14ac:dyDescent="0.15">
      <c r="B70" s="46"/>
      <c r="C70" s="34"/>
    </row>
    <row r="71" spans="2:3" x14ac:dyDescent="0.15">
      <c r="B71" s="46"/>
    </row>
    <row r="72" spans="2:3" x14ac:dyDescent="0.15">
      <c r="B72" s="46"/>
    </row>
    <row r="73" spans="2:3" x14ac:dyDescent="0.15">
      <c r="B73" s="46"/>
    </row>
    <row r="74" spans="2:3" x14ac:dyDescent="0.15">
      <c r="B74" s="46"/>
    </row>
    <row r="75" spans="2:3" x14ac:dyDescent="0.15">
      <c r="B75" s="46"/>
    </row>
    <row r="76" spans="2:3" x14ac:dyDescent="0.15">
      <c r="B76" s="46"/>
    </row>
    <row r="77" spans="2:3" x14ac:dyDescent="0.15">
      <c r="B77" s="46"/>
    </row>
    <row r="78" spans="2:3" x14ac:dyDescent="0.15">
      <c r="B78" s="46"/>
    </row>
  </sheetData>
  <sheetProtection algorithmName="SHA-512" hashValue="b76rIujuImzt8noOhTiI1K9nFtP5NifEgQh3B1K7+/xkPFiMX/Q1UNPaJylxsd7R/FyugqO56nQ8TrQfFR0FRA==" saltValue="tnYSwe0wX/CkjWmKuyxtAg==" spinCount="100000" sheet="1" objects="1" scenarios="1"/>
  <mergeCells count="1">
    <mergeCell ref="B51:D51"/>
  </mergeCells>
  <pageMargins left="0.51181102362204722" right="0.51181102362204722" top="0.39370078740157483" bottom="0.59055118110236227" header="0.51181102362204722" footer="0.51181102362204722"/>
  <pageSetup paperSize="9" scale="93" fitToHeight="2" orientation="portrait" r:id="rId1"/>
  <headerFooter alignWithMargins="0">
    <oddFooter>&amp;L©AGRIDEA&amp;C&amp;F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X126"/>
  <sheetViews>
    <sheetView showGridLines="0" showRowColHeaders="0" tabSelected="1" zoomScaleNormal="100" workbookViewId="0">
      <selection activeCell="D16" sqref="D16"/>
    </sheetView>
  </sheetViews>
  <sheetFormatPr baseColWidth="10" defaultColWidth="11.42578125" defaultRowHeight="12.75" customHeight="1" x14ac:dyDescent="0.15"/>
  <cols>
    <col min="1" max="1" width="2.7109375" style="27" customWidth="1"/>
    <col min="2" max="2" width="19.7109375" style="27" customWidth="1"/>
    <col min="3" max="3" width="12.7109375" style="27" customWidth="1"/>
    <col min="4" max="4" width="17.7109375" style="27" customWidth="1"/>
    <col min="5" max="5" width="5.5703125" style="27" customWidth="1"/>
    <col min="6" max="6" width="8.85546875" style="27" customWidth="1"/>
    <col min="7" max="7" width="30.85546875" style="27" customWidth="1"/>
    <col min="8" max="8" width="5.5703125" style="27" customWidth="1"/>
    <col min="9" max="9" width="27.42578125" style="27" customWidth="1"/>
    <col min="10" max="10" width="4" style="27" customWidth="1"/>
    <col min="11" max="11" width="26.85546875" style="27" customWidth="1"/>
    <col min="12" max="12" width="4.42578125" style="27" customWidth="1"/>
    <col min="13" max="13" width="27.42578125" style="27" customWidth="1"/>
    <col min="14" max="14" width="18.28515625" style="27" customWidth="1"/>
    <col min="15" max="15" width="27.28515625" style="27" customWidth="1"/>
    <col min="16" max="16" width="16" style="27" customWidth="1"/>
    <col min="17" max="17" width="15.140625" style="27" customWidth="1"/>
    <col min="18" max="18" width="23.5703125" style="27" hidden="1" customWidth="1"/>
    <col min="19" max="19" width="10.5703125" style="27" hidden="1" customWidth="1"/>
    <col min="20" max="20" width="11.42578125" style="27" hidden="1" customWidth="1"/>
    <col min="21" max="23" width="11.42578125" style="27" customWidth="1"/>
    <col min="24" max="16384" width="11.42578125" style="27"/>
  </cols>
  <sheetData>
    <row r="1" spans="1:24" ht="12.75" customHeight="1" x14ac:dyDescent="0.2">
      <c r="A1" s="28"/>
      <c r="B1" s="45"/>
      <c r="C1" s="45"/>
      <c r="D1" s="45"/>
      <c r="E1" s="45"/>
      <c r="F1" s="45"/>
      <c r="G1" s="45"/>
      <c r="H1" s="45"/>
      <c r="I1" s="78" t="str">
        <f>Texte!A7</f>
        <v>Version 1.0</v>
      </c>
      <c r="J1" s="45"/>
      <c r="K1" s="45"/>
      <c r="L1" s="28"/>
      <c r="M1" s="28"/>
      <c r="N1" s="28"/>
      <c r="O1" s="29"/>
      <c r="P1" s="29"/>
      <c r="Q1" s="28"/>
      <c r="R1" s="56" t="s">
        <v>71</v>
      </c>
      <c r="S1" s="28"/>
      <c r="T1" s="28"/>
      <c r="U1" s="28"/>
      <c r="V1" s="28"/>
      <c r="W1" s="28"/>
      <c r="X1" s="28"/>
    </row>
    <row r="2" spans="1:24" ht="12.75" customHeight="1" x14ac:dyDescent="0.2">
      <c r="A2" s="28"/>
      <c r="B2" s="45"/>
      <c r="C2" s="45"/>
      <c r="D2" s="45"/>
      <c r="E2" s="45"/>
      <c r="F2" s="45"/>
      <c r="G2" s="45"/>
      <c r="H2" s="45"/>
      <c r="I2" s="45"/>
      <c r="J2" s="45"/>
      <c r="K2" s="45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2.75" customHeight="1" x14ac:dyDescent="0.25">
      <c r="A3" s="28"/>
      <c r="B3" s="67"/>
      <c r="C3" s="67"/>
      <c r="D3" s="86" t="str">
        <f>Texte!A6</f>
        <v>Berechnungstool für die «Schonende Bodenbearbeitung»</v>
      </c>
      <c r="E3" s="86"/>
      <c r="F3" s="86"/>
      <c r="G3" s="67"/>
      <c r="H3" s="67"/>
      <c r="I3" s="45"/>
      <c r="J3" s="45"/>
      <c r="K3" s="45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7.5" customHeight="1" x14ac:dyDescent="0.25">
      <c r="A4" s="28"/>
      <c r="B4" s="45"/>
      <c r="C4" s="45"/>
      <c r="D4" s="87"/>
      <c r="E4" s="87"/>
      <c r="F4" s="87"/>
      <c r="G4" s="45"/>
      <c r="H4" s="69"/>
      <c r="I4" s="88"/>
      <c r="J4" s="45"/>
      <c r="K4" s="45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12.75" customHeight="1" x14ac:dyDescent="0.2">
      <c r="A5" s="28"/>
      <c r="B5" s="89" t="s">
        <v>26</v>
      </c>
      <c r="C5" s="90" t="s">
        <v>20</v>
      </c>
      <c r="D5" s="45"/>
      <c r="E5" s="45"/>
      <c r="F5" s="91" t="str">
        <f>Texte!A40</f>
        <v>Berechnungen</v>
      </c>
      <c r="G5" s="92"/>
      <c r="H5" s="93"/>
      <c r="I5" s="45"/>
      <c r="J5" s="45"/>
      <c r="K5" s="45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ht="7.5" customHeight="1" x14ac:dyDescent="0.2">
      <c r="A6" s="28"/>
      <c r="B6" s="45"/>
      <c r="C6" s="45"/>
      <c r="D6" s="45"/>
      <c r="E6" s="45"/>
      <c r="F6" s="94"/>
      <c r="G6" s="92"/>
      <c r="H6" s="93"/>
      <c r="I6" s="45"/>
      <c r="J6" s="45"/>
      <c r="K6" s="45"/>
      <c r="L6" s="28"/>
      <c r="M6" s="28"/>
      <c r="N6" s="57"/>
      <c r="O6" s="28"/>
      <c r="P6" s="57"/>
      <c r="Q6" s="28"/>
      <c r="R6" s="28"/>
      <c r="S6" s="28"/>
      <c r="T6" s="28"/>
      <c r="U6" s="28"/>
      <c r="V6" s="28"/>
      <c r="W6" s="28"/>
      <c r="X6" s="28"/>
    </row>
    <row r="7" spans="1:24" ht="12.75" customHeight="1" x14ac:dyDescent="0.2">
      <c r="A7" s="28"/>
      <c r="B7" s="95" t="str">
        <f>Texte!A8</f>
        <v>Jahr:</v>
      </c>
      <c r="C7" s="95"/>
      <c r="D7" s="96"/>
      <c r="E7" s="97"/>
      <c r="F7" s="98"/>
      <c r="G7" s="98" t="str">
        <f>Texte!A42</f>
        <v xml:space="preserve">Ohne Pflug bewirtschaftete Fläche (anrechenbar) </v>
      </c>
      <c r="H7" s="99"/>
      <c r="I7" s="179" t="str">
        <f>Texte!A44</f>
        <v>Wird der Beitrag erfüllt?</v>
      </c>
      <c r="J7" s="45"/>
      <c r="K7" s="45"/>
      <c r="L7" s="28"/>
      <c r="M7" s="28"/>
      <c r="N7" s="36"/>
      <c r="O7" s="28"/>
      <c r="P7" s="36"/>
      <c r="Q7" s="28"/>
      <c r="R7" s="28"/>
      <c r="S7" s="28"/>
      <c r="T7" s="28"/>
      <c r="U7" s="28"/>
      <c r="V7" s="28"/>
      <c r="W7" s="28"/>
      <c r="X7" s="28"/>
    </row>
    <row r="8" spans="1:24" ht="12.75" customHeight="1" x14ac:dyDescent="0.2">
      <c r="A8" s="28"/>
      <c r="B8" s="100" t="str">
        <f>Texte!A9</f>
        <v>Betrieb:</v>
      </c>
      <c r="C8" s="100"/>
      <c r="D8" s="101"/>
      <c r="E8" s="97"/>
      <c r="F8" s="97"/>
      <c r="G8" s="102" t="str">
        <f>Texte!A18</f>
        <v>ha</v>
      </c>
      <c r="H8" s="103"/>
      <c r="I8" s="180"/>
      <c r="J8" s="45"/>
      <c r="K8" s="45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ht="12.75" customHeight="1" x14ac:dyDescent="0.2">
      <c r="A9" s="28"/>
      <c r="B9" s="104"/>
      <c r="C9" s="97"/>
      <c r="D9" s="97"/>
      <c r="E9" s="97"/>
      <c r="F9" s="97"/>
      <c r="G9" s="105">
        <f>G71-R71</f>
        <v>0</v>
      </c>
      <c r="H9" s="106"/>
      <c r="I9" s="183" t="str">
        <f>IF(OR(I16=0,I16&gt;G16),Texte!A51,Texte!A50)</f>
        <v>Nein</v>
      </c>
      <c r="J9" s="45"/>
      <c r="K9" s="45"/>
      <c r="L9" s="28"/>
      <c r="M9" s="28"/>
      <c r="N9" s="57"/>
      <c r="O9" s="57"/>
      <c r="P9" s="57"/>
      <c r="Q9" s="28"/>
      <c r="R9" s="28"/>
      <c r="S9" s="28"/>
      <c r="T9" s="28"/>
      <c r="U9" s="28"/>
      <c r="V9" s="28"/>
      <c r="W9" s="28"/>
      <c r="X9" s="28"/>
    </row>
    <row r="10" spans="1:24" ht="12.75" customHeight="1" x14ac:dyDescent="0.2">
      <c r="A10" s="30"/>
      <c r="B10" s="107" t="str">
        <f>Texte!A17</f>
        <v>Total offene Ackerfläche (oAF)</v>
      </c>
      <c r="C10" s="108"/>
      <c r="D10" s="109"/>
      <c r="E10" s="110"/>
      <c r="F10" s="98"/>
      <c r="G10" s="98" t="str">
        <f>Texte!A97</f>
        <v>Fläche Kunstwiese mit Direktsaat</v>
      </c>
      <c r="H10" s="103"/>
      <c r="I10" s="184"/>
      <c r="J10" s="45"/>
      <c r="K10" s="45"/>
      <c r="L10" s="28"/>
      <c r="M10" s="28"/>
      <c r="N10" s="28"/>
      <c r="O10" s="28"/>
      <c r="P10" s="58"/>
      <c r="Q10" s="28"/>
      <c r="R10" s="28"/>
      <c r="S10" s="28"/>
      <c r="T10" s="28"/>
      <c r="U10" s="28"/>
      <c r="V10" s="28"/>
      <c r="W10" s="28"/>
      <c r="X10" s="28"/>
    </row>
    <row r="11" spans="1:24" ht="12.75" customHeight="1" x14ac:dyDescent="0.2">
      <c r="A11" s="30"/>
      <c r="B11" s="111" t="str">
        <f>Texte!A18</f>
        <v>ha</v>
      </c>
      <c r="C11" s="112"/>
      <c r="D11" s="113"/>
      <c r="E11" s="69"/>
      <c r="F11" s="70"/>
      <c r="G11" s="78" t="str">
        <f>Texte!A18</f>
        <v>ha</v>
      </c>
      <c r="H11" s="103"/>
      <c r="I11" s="45"/>
      <c r="J11" s="45"/>
      <c r="K11" s="45"/>
      <c r="L11" s="28"/>
      <c r="M11" s="28"/>
      <c r="N11" s="28"/>
      <c r="O11" s="28"/>
      <c r="P11" s="58"/>
      <c r="Q11" s="28"/>
      <c r="R11" s="28"/>
      <c r="S11" s="28"/>
      <c r="T11" s="28"/>
      <c r="U11" s="28"/>
      <c r="V11" s="28"/>
      <c r="W11" s="28"/>
      <c r="X11" s="28"/>
    </row>
    <row r="12" spans="1:24" ht="12.75" customHeight="1" x14ac:dyDescent="0.2">
      <c r="A12" s="30"/>
      <c r="B12" s="114" t="str">
        <f>Texte!A101</f>
        <v>Total Flächen mit bestehenden Bunt- u. Rotations-</v>
      </c>
      <c r="C12" s="114"/>
      <c r="D12" s="114"/>
      <c r="E12" s="69"/>
      <c r="F12" s="115"/>
      <c r="G12" s="116">
        <f>G91</f>
        <v>0</v>
      </c>
      <c r="H12" s="106"/>
      <c r="I12" s="45"/>
      <c r="J12" s="45"/>
      <c r="K12" s="45"/>
      <c r="L12" s="28"/>
      <c r="M12" s="28"/>
      <c r="N12" s="28"/>
      <c r="O12" s="28"/>
      <c r="P12" s="59"/>
      <c r="Q12" s="28"/>
      <c r="R12" s="28"/>
      <c r="S12" s="28"/>
      <c r="T12" s="28"/>
      <c r="U12" s="28"/>
      <c r="V12" s="28"/>
      <c r="W12" s="28"/>
      <c r="X12" s="28"/>
    </row>
    <row r="13" spans="1:24" ht="12.75" customHeight="1" x14ac:dyDescent="0.2">
      <c r="A13" s="30"/>
      <c r="B13" s="117" t="str">
        <f>Texte!A102</f>
        <v>brachen und Säumen</v>
      </c>
      <c r="C13" s="117"/>
      <c r="D13" s="117"/>
      <c r="E13" s="69"/>
      <c r="F13" s="118"/>
      <c r="G13" s="118"/>
      <c r="H13" s="106"/>
      <c r="I13" s="45"/>
      <c r="J13" s="45"/>
      <c r="K13" s="45"/>
      <c r="L13" s="28"/>
      <c r="M13" s="28"/>
      <c r="N13" s="28"/>
      <c r="O13" s="28"/>
      <c r="P13" s="59"/>
      <c r="Q13" s="28"/>
      <c r="R13" s="28"/>
      <c r="S13" s="28"/>
      <c r="T13" s="28"/>
      <c r="U13" s="28"/>
      <c r="V13" s="28"/>
      <c r="W13" s="28"/>
      <c r="X13" s="28"/>
    </row>
    <row r="14" spans="1:24" ht="12.75" customHeight="1" x14ac:dyDescent="0.2">
      <c r="A14" s="28"/>
      <c r="B14" s="111" t="str">
        <f>Texte!A18</f>
        <v>ha</v>
      </c>
      <c r="C14" s="111"/>
      <c r="D14" s="113"/>
      <c r="E14" s="106"/>
      <c r="F14" s="98"/>
      <c r="G14" s="98" t="str">
        <f>Texte!A98</f>
        <v>Für Beitrag berechtigte Fläche</v>
      </c>
      <c r="H14" s="69"/>
      <c r="I14" s="98" t="str">
        <f>Texte!A41</f>
        <v>60 % der oAF des Betriebs</v>
      </c>
      <c r="J14" s="45"/>
      <c r="K14" s="45"/>
      <c r="L14" s="28"/>
      <c r="M14" s="28"/>
      <c r="N14" s="28"/>
      <c r="O14" s="59"/>
      <c r="P14" s="59"/>
      <c r="Q14" s="28"/>
      <c r="R14" s="28"/>
      <c r="S14" s="28"/>
      <c r="T14" s="28"/>
      <c r="U14" s="28"/>
      <c r="V14" s="28"/>
      <c r="W14" s="28"/>
      <c r="X14" s="28"/>
    </row>
    <row r="15" spans="1:24" ht="12.75" customHeight="1" x14ac:dyDescent="0.2">
      <c r="A15" s="28"/>
      <c r="B15" s="107" t="str">
        <f>Texte!A103</f>
        <v>Massgebende oAF für die Berechnung</v>
      </c>
      <c r="C15" s="109"/>
      <c r="D15" s="119"/>
      <c r="E15" s="69"/>
      <c r="F15" s="78"/>
      <c r="G15" s="78" t="str">
        <f>Texte!A18</f>
        <v>ha</v>
      </c>
      <c r="H15" s="103"/>
      <c r="I15" s="102" t="str">
        <f>Texte!A18</f>
        <v>ha</v>
      </c>
      <c r="J15" s="45"/>
      <c r="K15" s="45"/>
      <c r="L15" s="28"/>
      <c r="M15" s="28"/>
      <c r="N15" s="59"/>
      <c r="O15" s="59"/>
      <c r="P15" s="59"/>
      <c r="Q15" s="28"/>
      <c r="R15" s="28"/>
      <c r="S15" s="28"/>
      <c r="T15" s="28"/>
      <c r="U15" s="28"/>
      <c r="V15" s="28"/>
      <c r="W15" s="28"/>
      <c r="X15" s="28"/>
    </row>
    <row r="16" spans="1:24" ht="12.75" customHeight="1" x14ac:dyDescent="0.2">
      <c r="A16" s="28"/>
      <c r="B16" s="120" t="str">
        <f>Texte!A18</f>
        <v>ha</v>
      </c>
      <c r="C16" s="120"/>
      <c r="D16" s="121">
        <f>D11-D14</f>
        <v>0</v>
      </c>
      <c r="E16" s="122"/>
      <c r="F16" s="118"/>
      <c r="G16" s="121">
        <f>G9+G12</f>
        <v>0</v>
      </c>
      <c r="H16" s="103"/>
      <c r="I16" s="123">
        <f>D16*0.6</f>
        <v>0</v>
      </c>
      <c r="J16" s="45"/>
      <c r="K16" s="45"/>
      <c r="L16" s="28"/>
      <c r="M16" s="28"/>
      <c r="N16" s="59"/>
      <c r="O16" s="59"/>
      <c r="P16" s="59"/>
      <c r="Q16" s="28"/>
      <c r="R16" s="28"/>
      <c r="S16" s="28"/>
      <c r="T16" s="28"/>
      <c r="U16" s="28"/>
      <c r="V16" s="28"/>
      <c r="W16" s="28"/>
      <c r="X16" s="28"/>
    </row>
    <row r="17" spans="1:24" ht="12.75" customHeight="1" x14ac:dyDescent="0.2">
      <c r="A17" s="28"/>
      <c r="B17" s="114" t="str">
        <f>Texte!A19</f>
        <v xml:space="preserve">Summe eingegebene oA-Flächen </v>
      </c>
      <c r="C17" s="124"/>
      <c r="D17" s="125"/>
      <c r="E17" s="89"/>
      <c r="F17" s="126"/>
      <c r="G17" s="126" t="s">
        <v>289</v>
      </c>
      <c r="H17" s="106"/>
      <c r="I17" s="45"/>
      <c r="J17" s="45"/>
      <c r="K17" s="45"/>
      <c r="L17" s="28"/>
      <c r="M17" s="28"/>
      <c r="N17" s="59"/>
      <c r="O17" s="59"/>
      <c r="P17" s="59"/>
      <c r="Q17" s="28"/>
      <c r="R17" s="28"/>
      <c r="S17" s="28"/>
      <c r="T17" s="28"/>
      <c r="U17" s="28"/>
      <c r="V17" s="28"/>
      <c r="W17" s="28"/>
      <c r="X17" s="28"/>
    </row>
    <row r="18" spans="1:24" ht="12.75" customHeight="1" x14ac:dyDescent="0.2">
      <c r="A18" s="28"/>
      <c r="B18" s="117" t="str">
        <f>Texte!A20</f>
        <v>mit Pflug/ohne Pflug</v>
      </c>
      <c r="C18" s="112"/>
      <c r="D18" s="111"/>
      <c r="E18" s="69"/>
      <c r="F18" s="127"/>
      <c r="G18" s="127">
        <f>IF(D16=0,0,G16/D16*100)</f>
        <v>0</v>
      </c>
      <c r="H18" s="128"/>
      <c r="I18" s="45"/>
      <c r="J18" s="45"/>
      <c r="K18" s="45"/>
      <c r="L18" s="28"/>
      <c r="M18" s="28"/>
      <c r="N18" s="59"/>
      <c r="O18" s="59"/>
      <c r="P18" s="59"/>
      <c r="Q18" s="28"/>
      <c r="R18" s="28"/>
      <c r="S18" s="28"/>
      <c r="T18" s="28"/>
      <c r="U18" s="28"/>
      <c r="V18" s="28"/>
      <c r="W18" s="28"/>
      <c r="X18" s="28"/>
    </row>
    <row r="19" spans="1:24" ht="12.75" customHeight="1" x14ac:dyDescent="0.2">
      <c r="A19" s="28"/>
      <c r="B19" s="111" t="str">
        <f>Texte!A18</f>
        <v>ha</v>
      </c>
      <c r="C19" s="111"/>
      <c r="D19" s="129">
        <f>SUM(G71:I71)</f>
        <v>0</v>
      </c>
      <c r="E19" s="130"/>
      <c r="F19" s="45"/>
      <c r="G19" s="45"/>
      <c r="H19" s="131"/>
      <c r="I19" s="45"/>
      <c r="J19" s="45"/>
      <c r="K19" s="45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ht="17.100000000000001" customHeight="1" thickBot="1" x14ac:dyDescent="0.25">
      <c r="A20" s="28"/>
      <c r="B20" s="132" t="str">
        <f>IF(D11&lt;&gt;D19,Texte!A21,"")</f>
        <v/>
      </c>
      <c r="C20" s="133"/>
      <c r="D20" s="133"/>
      <c r="E20" s="133"/>
      <c r="F20" s="133"/>
      <c r="G20" s="133"/>
      <c r="H20" s="133"/>
      <c r="I20" s="133"/>
      <c r="J20" s="45"/>
      <c r="K20" s="45"/>
      <c r="L20" s="28"/>
      <c r="M20" s="28"/>
      <c r="N20" s="29"/>
      <c r="O20" s="30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7.5" customHeight="1" x14ac:dyDescent="0.2">
      <c r="A21" s="28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28"/>
      <c r="M21" s="28"/>
      <c r="N21" s="29"/>
      <c r="O21" s="30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12.75" customHeight="1" x14ac:dyDescent="0.2">
      <c r="A22" s="28"/>
      <c r="B22" s="134" t="str">
        <f>Texte!A52</f>
        <v>Zu Beachten</v>
      </c>
      <c r="C22" s="135"/>
      <c r="D22" s="135"/>
      <c r="E22" s="135"/>
      <c r="F22" s="135"/>
      <c r="G22" s="135"/>
      <c r="H22" s="135"/>
      <c r="I22" s="135"/>
      <c r="J22" s="45"/>
      <c r="K22" s="45"/>
      <c r="L22" s="28"/>
      <c r="M22" s="28"/>
      <c r="N22" s="28"/>
      <c r="O22" s="30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2.75" customHeight="1" x14ac:dyDescent="0.2">
      <c r="A23" s="28"/>
      <c r="B23" s="182" t="str">
        <f>Texte!A54</f>
        <v>Die Anforderungen an den Beitrag «Schonende Bodenbearbeitung» müssen ab der Ernte der Vorkultur bis zur Ernte der Hauptkultur eingehalten werden.</v>
      </c>
      <c r="C23" s="182"/>
      <c r="D23" s="182"/>
      <c r="E23" s="182"/>
      <c r="F23" s="182"/>
      <c r="G23" s="182"/>
      <c r="H23" s="182"/>
      <c r="I23" s="182"/>
      <c r="J23" s="45"/>
      <c r="K23" s="45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ht="12.75" customHeight="1" x14ac:dyDescent="0.2">
      <c r="A24" s="28"/>
      <c r="B24" s="136" t="str">
        <f>Texte!A53</f>
        <v>Werden Zwischenkulturen angebaut, darf dafür ebenfalls kein Pflug eingesetzt werden.</v>
      </c>
      <c r="C24" s="137"/>
      <c r="D24" s="137"/>
      <c r="E24" s="137"/>
      <c r="F24" s="137"/>
      <c r="G24" s="137"/>
      <c r="H24" s="137"/>
      <c r="I24" s="137"/>
      <c r="J24" s="45"/>
      <c r="K24" s="45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12.75" customHeight="1" x14ac:dyDescent="0.2">
      <c r="A25" s="28"/>
      <c r="B25" s="138"/>
      <c r="C25" s="138"/>
      <c r="D25" s="138"/>
      <c r="E25" s="138"/>
      <c r="F25" s="138"/>
      <c r="G25" s="139"/>
      <c r="H25" s="139"/>
      <c r="I25" s="139"/>
      <c r="J25" s="69"/>
      <c r="K25" s="45"/>
      <c r="L25" s="28"/>
      <c r="M25" s="28"/>
      <c r="N25" s="28"/>
      <c r="O25" s="28"/>
      <c r="P25" s="30"/>
      <c r="Q25" s="28"/>
      <c r="R25" s="28"/>
      <c r="S25" s="28"/>
      <c r="T25" s="28"/>
      <c r="U25" s="28"/>
      <c r="V25" s="28"/>
      <c r="W25" s="28"/>
      <c r="X25" s="28"/>
    </row>
    <row r="26" spans="1:24" ht="12.75" customHeight="1" x14ac:dyDescent="0.2">
      <c r="A26" s="28"/>
      <c r="B26" s="140" t="str">
        <f>Texte!A45</f>
        <v>Parzellen-Name</v>
      </c>
      <c r="C26" s="141" t="str">
        <f>Texte!A55</f>
        <v>Kultur</v>
      </c>
      <c r="D26" s="141"/>
      <c r="E26" s="141"/>
      <c r="F26" s="141"/>
      <c r="G26" s="142" t="str">
        <f>Texte!A56</f>
        <v>Fläche ohne Pflug (ha)</v>
      </c>
      <c r="H26" s="143"/>
      <c r="I26" s="140" t="str">
        <f>Texte!A57</f>
        <v>Fläche mit Pflug (ha)</v>
      </c>
      <c r="J26" s="45"/>
      <c r="K26" s="144" t="str">
        <f>(IF(S71&gt;0,Texte!A94," "))</f>
        <v xml:space="preserve"> </v>
      </c>
      <c r="L26" s="41"/>
      <c r="M26" s="28"/>
      <c r="N26" s="28"/>
      <c r="O26" s="28"/>
      <c r="P26" s="28"/>
      <c r="Q26" s="28"/>
      <c r="R26" s="60" t="s">
        <v>3</v>
      </c>
      <c r="S26" s="61" t="s">
        <v>72</v>
      </c>
      <c r="T26" s="28"/>
      <c r="U26" s="181"/>
      <c r="V26" s="62"/>
      <c r="W26" s="28"/>
      <c r="X26" s="28"/>
    </row>
    <row r="27" spans="1:24" ht="12.75" customHeight="1" x14ac:dyDescent="0.2">
      <c r="A27" s="28"/>
      <c r="B27" s="145" t="str">
        <f>Texte!A104</f>
        <v xml:space="preserve"> </v>
      </c>
      <c r="C27" s="146" t="str">
        <f>Texte!A46</f>
        <v>(Kultur im Dropdown-Menü auswählen)</v>
      </c>
      <c r="D27" s="147"/>
      <c r="E27" s="147"/>
      <c r="F27" s="147"/>
      <c r="G27" s="148"/>
      <c r="H27" s="149"/>
      <c r="I27" s="145"/>
      <c r="J27" s="150"/>
      <c r="K27" s="151" t="str">
        <f>IF(S71&gt;0,Texte!A48,"")</f>
        <v/>
      </c>
      <c r="L27" s="40"/>
      <c r="M27" s="28"/>
      <c r="N27" s="32"/>
      <c r="O27" s="28"/>
      <c r="P27" s="28"/>
      <c r="Q27" s="28"/>
      <c r="R27" s="60" t="s">
        <v>70</v>
      </c>
      <c r="S27" s="61" t="s">
        <v>73</v>
      </c>
      <c r="T27" s="28"/>
      <c r="U27" s="181"/>
      <c r="V27" s="30"/>
      <c r="W27" s="28"/>
      <c r="X27" s="28"/>
    </row>
    <row r="28" spans="1:24" ht="12.75" customHeight="1" x14ac:dyDescent="0.2">
      <c r="A28" s="28"/>
      <c r="B28" s="185" t="str">
        <f>Texte!A87</f>
        <v>Hauptkulturen auf der offenen Ackerfläche</v>
      </c>
      <c r="C28" s="186"/>
      <c r="D28" s="186"/>
      <c r="E28" s="187"/>
      <c r="F28" s="187"/>
      <c r="G28" s="186"/>
      <c r="H28" s="187"/>
      <c r="I28" s="188"/>
      <c r="J28" s="150"/>
      <c r="K28" s="151"/>
      <c r="L28" s="40"/>
      <c r="M28" s="28"/>
      <c r="N28" s="28"/>
      <c r="O28" s="28"/>
      <c r="P28" s="28"/>
      <c r="Q28" s="28"/>
      <c r="R28" s="60"/>
      <c r="S28" s="61"/>
      <c r="T28" s="28"/>
      <c r="U28" s="28"/>
      <c r="V28" s="30"/>
      <c r="W28" s="28"/>
      <c r="X28" s="28"/>
    </row>
    <row r="29" spans="1:24" ht="12.75" customHeight="1" x14ac:dyDescent="0.2">
      <c r="A29" s="28"/>
      <c r="B29" s="152"/>
      <c r="C29" s="172"/>
      <c r="D29" s="173"/>
      <c r="E29" s="173"/>
      <c r="F29" s="174"/>
      <c r="G29" s="175"/>
      <c r="H29" s="176"/>
      <c r="I29" s="153"/>
      <c r="J29" s="154" t="str">
        <f>IF(AND((C$29:C$70=Texte!A$22),G29&gt;0),"*"," ")</f>
        <v xml:space="preserve"> </v>
      </c>
      <c r="K29" s="144" t="str">
        <f>IF(V71&gt;0,Texte!#REF!," ")</f>
        <v xml:space="preserve"> </v>
      </c>
      <c r="L29" s="40"/>
      <c r="M29" s="28"/>
      <c r="N29" s="63"/>
      <c r="O29" s="28"/>
      <c r="P29" s="28"/>
      <c r="Q29" s="28"/>
      <c r="R29" s="60">
        <f>IFERROR(IF(C29=VLOOKUP(Dropdown!B$4,Rechner_calculateur!C$29:I$70,1,FALSE),G29,0),0)</f>
        <v>0</v>
      </c>
      <c r="S29" s="60">
        <f>IF(J29=VLOOKUP("!",J$29:J$70,1),0,1)</f>
        <v>0</v>
      </c>
      <c r="T29" s="28"/>
      <c r="U29" s="60"/>
      <c r="V29" s="28"/>
      <c r="W29" s="28"/>
      <c r="X29" s="28"/>
    </row>
    <row r="30" spans="1:24" ht="12.75" customHeight="1" x14ac:dyDescent="0.2">
      <c r="A30" s="28"/>
      <c r="B30" s="152"/>
      <c r="C30" s="172"/>
      <c r="D30" s="173"/>
      <c r="E30" s="173"/>
      <c r="F30" s="174"/>
      <c r="G30" s="175"/>
      <c r="H30" s="176"/>
      <c r="I30" s="153"/>
      <c r="J30" s="154" t="str">
        <f>IF(AND((C$29:C$70=Texte!A$22),G30&gt;0),"*"," ")</f>
        <v xml:space="preserve"> </v>
      </c>
      <c r="K30" s="151" t="str">
        <f>IF(V71&gt;0,Texte!B48," ")</f>
        <v xml:space="preserve"> </v>
      </c>
      <c r="L30" s="40"/>
      <c r="M30" s="28"/>
      <c r="N30" s="63"/>
      <c r="O30" s="28"/>
      <c r="P30" s="28"/>
      <c r="Q30" s="28"/>
      <c r="R30" s="60">
        <f>IFERROR(IF(C30=VLOOKUP(Dropdown!B$4,Rechner_calculateur!C$29:I$70,1,FALSE),G30,0),0)</f>
        <v>0</v>
      </c>
      <c r="S30" s="60">
        <f t="shared" ref="S30:S70" si="0">IF(J30=VLOOKUP("!",J$29:J$70,1),0,1)</f>
        <v>0</v>
      </c>
      <c r="T30" s="28"/>
      <c r="U30" s="60"/>
      <c r="V30" s="28"/>
      <c r="W30" s="28"/>
      <c r="X30" s="28"/>
    </row>
    <row r="31" spans="1:24" ht="12.75" customHeight="1" x14ac:dyDescent="0.2">
      <c r="A31" s="28"/>
      <c r="B31" s="152"/>
      <c r="C31" s="172"/>
      <c r="D31" s="173"/>
      <c r="E31" s="173"/>
      <c r="F31" s="174"/>
      <c r="G31" s="175"/>
      <c r="H31" s="176"/>
      <c r="I31" s="153"/>
      <c r="J31" s="154" t="str">
        <f>IF(AND((C$29:C$70=Texte!A$22),G31&gt;0),"*"," ")</f>
        <v xml:space="preserve"> </v>
      </c>
      <c r="K31" s="45"/>
      <c r="L31" s="41"/>
      <c r="M31" s="32"/>
      <c r="N31" s="30"/>
      <c r="O31" s="28"/>
      <c r="P31" s="28"/>
      <c r="Q31" s="28"/>
      <c r="R31" s="60">
        <f>IFERROR(IF(C31=VLOOKUP(Dropdown!B$4,Rechner_calculateur!C$29:I$70,1,FALSE),G31,0),0)</f>
        <v>0</v>
      </c>
      <c r="S31" s="60">
        <f t="shared" si="0"/>
        <v>0</v>
      </c>
      <c r="T31" s="28"/>
      <c r="U31" s="60"/>
      <c r="V31" s="28"/>
      <c r="W31" s="28"/>
      <c r="X31" s="28"/>
    </row>
    <row r="32" spans="1:24" ht="12.75" customHeight="1" x14ac:dyDescent="0.2">
      <c r="A32" s="28"/>
      <c r="B32" s="152"/>
      <c r="C32" s="172"/>
      <c r="D32" s="173"/>
      <c r="E32" s="173"/>
      <c r="F32" s="174"/>
      <c r="G32" s="175"/>
      <c r="H32" s="176"/>
      <c r="I32" s="153"/>
      <c r="J32" s="154" t="str">
        <f>IF(AND((C$29:C$70=Texte!A$22),G32&gt;0),"*"," ")</f>
        <v xml:space="preserve"> </v>
      </c>
      <c r="K32" s="45"/>
      <c r="L32" s="40"/>
      <c r="M32" s="28"/>
      <c r="N32" s="28"/>
      <c r="O32" s="28"/>
      <c r="P32" s="28"/>
      <c r="Q32" s="28"/>
      <c r="R32" s="60">
        <f>IFERROR(IF(C32=VLOOKUP(Dropdown!B$4,Rechner_calculateur!C$29:I$70,1,FALSE),G32,0),0)</f>
        <v>0</v>
      </c>
      <c r="S32" s="60">
        <f t="shared" si="0"/>
        <v>0</v>
      </c>
      <c r="T32" s="28"/>
      <c r="U32" s="60"/>
      <c r="V32" s="28"/>
      <c r="W32" s="28"/>
      <c r="X32" s="28"/>
    </row>
    <row r="33" spans="1:24" ht="12.75" customHeight="1" x14ac:dyDescent="0.2">
      <c r="A33" s="28"/>
      <c r="B33" s="152"/>
      <c r="C33" s="172"/>
      <c r="D33" s="173"/>
      <c r="E33" s="173"/>
      <c r="F33" s="174"/>
      <c r="G33" s="175"/>
      <c r="H33" s="176"/>
      <c r="I33" s="153"/>
      <c r="J33" s="154" t="str">
        <f>IF(AND((C$29:C$70=Texte!A$22),G33&gt;0),"*"," ")</f>
        <v xml:space="preserve"> </v>
      </c>
      <c r="K33" s="151"/>
      <c r="L33" s="40"/>
      <c r="M33" s="28"/>
      <c r="N33" s="28"/>
      <c r="O33" s="28"/>
      <c r="P33" s="28"/>
      <c r="Q33" s="28"/>
      <c r="R33" s="60">
        <f>IFERROR(IF(C33=VLOOKUP(Dropdown!B$4,Rechner_calculateur!C$29:I$70,1,FALSE),G33,0),0)</f>
        <v>0</v>
      </c>
      <c r="S33" s="60">
        <f t="shared" si="0"/>
        <v>0</v>
      </c>
      <c r="T33" s="28"/>
      <c r="U33" s="60"/>
      <c r="V33" s="28"/>
      <c r="W33" s="28"/>
      <c r="X33" s="28"/>
    </row>
    <row r="34" spans="1:24" ht="12.75" customHeight="1" x14ac:dyDescent="0.2">
      <c r="A34" s="28"/>
      <c r="B34" s="152"/>
      <c r="C34" s="172"/>
      <c r="D34" s="173"/>
      <c r="E34" s="173"/>
      <c r="F34" s="174"/>
      <c r="G34" s="175"/>
      <c r="H34" s="176"/>
      <c r="I34" s="153"/>
      <c r="J34" s="154" t="str">
        <f>IF(AND((C$29:C$70=Texte!A$22),G34&gt;0),"*"," ")</f>
        <v xml:space="preserve"> </v>
      </c>
      <c r="K34" s="45"/>
      <c r="L34" s="28"/>
      <c r="M34" s="28"/>
      <c r="N34" s="28"/>
      <c r="O34" s="28"/>
      <c r="P34" s="28"/>
      <c r="Q34" s="28"/>
      <c r="R34" s="60">
        <f>IFERROR(IF(C34=VLOOKUP(Dropdown!B$4,Rechner_calculateur!C$29:I$70,1,FALSE),G34,0),0)</f>
        <v>0</v>
      </c>
      <c r="S34" s="60">
        <f t="shared" si="0"/>
        <v>0</v>
      </c>
      <c r="T34" s="28"/>
      <c r="U34" s="60"/>
      <c r="V34" s="28"/>
      <c r="W34" s="28"/>
      <c r="X34" s="28"/>
    </row>
    <row r="35" spans="1:24" ht="12.75" customHeight="1" x14ac:dyDescent="0.2">
      <c r="A35" s="28"/>
      <c r="B35" s="152"/>
      <c r="C35" s="172"/>
      <c r="D35" s="173"/>
      <c r="E35" s="173"/>
      <c r="F35" s="174"/>
      <c r="G35" s="175"/>
      <c r="H35" s="176"/>
      <c r="I35" s="153"/>
      <c r="J35" s="154" t="str">
        <f>IF(AND((C$29:C$70=Texte!A$22),G35&gt;0),"*"," ")</f>
        <v xml:space="preserve"> </v>
      </c>
      <c r="K35" s="45"/>
      <c r="L35" s="28"/>
      <c r="M35" s="28"/>
      <c r="N35" s="28"/>
      <c r="O35" s="28"/>
      <c r="P35" s="28"/>
      <c r="Q35" s="28"/>
      <c r="R35" s="60">
        <f>IFERROR(IF(C35=VLOOKUP(Dropdown!B$4,Rechner_calculateur!C$29:I$70,1,FALSE),G35,0),0)</f>
        <v>0</v>
      </c>
      <c r="S35" s="60">
        <f t="shared" si="0"/>
        <v>0</v>
      </c>
      <c r="T35" s="28"/>
      <c r="U35" s="60"/>
      <c r="V35" s="28"/>
      <c r="W35" s="28"/>
      <c r="X35" s="28"/>
    </row>
    <row r="36" spans="1:24" ht="12.75" customHeight="1" x14ac:dyDescent="0.2">
      <c r="A36" s="28"/>
      <c r="B36" s="155"/>
      <c r="C36" s="172"/>
      <c r="D36" s="173"/>
      <c r="E36" s="173"/>
      <c r="F36" s="174"/>
      <c r="G36" s="175"/>
      <c r="H36" s="176"/>
      <c r="I36" s="153"/>
      <c r="J36" s="154" t="str">
        <f>IF(AND((C$29:C$70=Texte!A$22),G36&gt;0),"*"," ")</f>
        <v xml:space="preserve"> </v>
      </c>
      <c r="K36" s="45"/>
      <c r="L36" s="28"/>
      <c r="M36" s="28"/>
      <c r="N36" s="28"/>
      <c r="O36" s="28"/>
      <c r="P36" s="28"/>
      <c r="Q36" s="28"/>
      <c r="R36" s="60">
        <f>IFERROR(IF(C36=VLOOKUP(Dropdown!B$4,Rechner_calculateur!C$29:I$70,1,FALSE),G36,0),0)</f>
        <v>0</v>
      </c>
      <c r="S36" s="60">
        <f t="shared" si="0"/>
        <v>0</v>
      </c>
      <c r="T36" s="28"/>
      <c r="U36" s="60"/>
      <c r="V36" s="28"/>
      <c r="W36" s="28"/>
      <c r="X36" s="28"/>
    </row>
    <row r="37" spans="1:24" ht="12.75" customHeight="1" x14ac:dyDescent="0.2">
      <c r="A37" s="28"/>
      <c r="B37" s="152"/>
      <c r="C37" s="172"/>
      <c r="D37" s="173"/>
      <c r="E37" s="173"/>
      <c r="F37" s="174"/>
      <c r="G37" s="175"/>
      <c r="H37" s="176"/>
      <c r="I37" s="153"/>
      <c r="J37" s="154" t="str">
        <f>IF(AND((C$29:C$70=Texte!A$22),G37&gt;0),"*"," ")</f>
        <v xml:space="preserve"> </v>
      </c>
      <c r="K37" s="45"/>
      <c r="L37" s="28"/>
      <c r="M37" s="28"/>
      <c r="N37" s="28"/>
      <c r="O37" s="28"/>
      <c r="P37" s="28"/>
      <c r="Q37" s="28"/>
      <c r="R37" s="60">
        <f>IFERROR(IF(C37=VLOOKUP(Dropdown!B$4,Rechner_calculateur!C$29:I$70,1,FALSE),G37,0),0)</f>
        <v>0</v>
      </c>
      <c r="S37" s="60">
        <f t="shared" si="0"/>
        <v>0</v>
      </c>
      <c r="T37" s="28"/>
      <c r="U37" s="60"/>
      <c r="V37" s="28"/>
      <c r="W37" s="28"/>
      <c r="X37" s="28"/>
    </row>
    <row r="38" spans="1:24" ht="12.75" customHeight="1" x14ac:dyDescent="0.2">
      <c r="A38" s="28"/>
      <c r="B38" s="152"/>
      <c r="C38" s="172"/>
      <c r="D38" s="173"/>
      <c r="E38" s="173"/>
      <c r="F38" s="174"/>
      <c r="G38" s="175"/>
      <c r="H38" s="176"/>
      <c r="I38" s="153"/>
      <c r="J38" s="154" t="str">
        <f>IF(AND((C$29:C$70=Texte!A$22),G38&gt;0),"*"," ")</f>
        <v xml:space="preserve"> </v>
      </c>
      <c r="K38" s="45"/>
      <c r="L38" s="28"/>
      <c r="M38" s="28"/>
      <c r="N38" s="28"/>
      <c r="O38" s="28"/>
      <c r="P38" s="28"/>
      <c r="Q38" s="28"/>
      <c r="R38" s="60">
        <f>IFERROR(IF(C38=VLOOKUP(Dropdown!B$4,Rechner_calculateur!C$29:I$70,1,FALSE),G38,0),0)</f>
        <v>0</v>
      </c>
      <c r="S38" s="60">
        <f t="shared" si="0"/>
        <v>0</v>
      </c>
      <c r="T38" s="28"/>
      <c r="U38" s="60"/>
      <c r="V38" s="28"/>
      <c r="W38" s="28"/>
      <c r="X38" s="28"/>
    </row>
    <row r="39" spans="1:24" ht="12.75" customHeight="1" x14ac:dyDescent="0.2">
      <c r="A39" s="28"/>
      <c r="B39" s="152"/>
      <c r="C39" s="172"/>
      <c r="D39" s="173"/>
      <c r="E39" s="173"/>
      <c r="F39" s="174"/>
      <c r="G39" s="175"/>
      <c r="H39" s="176"/>
      <c r="I39" s="153"/>
      <c r="J39" s="154" t="str">
        <f>IF(AND((C$29:C$70=Texte!A$22),G39&gt;0),"*"," ")</f>
        <v xml:space="preserve"> </v>
      </c>
      <c r="K39" s="45"/>
      <c r="L39" s="28"/>
      <c r="M39" s="28"/>
      <c r="N39" s="28"/>
      <c r="O39" s="28"/>
      <c r="P39" s="28"/>
      <c r="Q39" s="28"/>
      <c r="R39" s="60">
        <f>IFERROR(IF(C39=VLOOKUP(Dropdown!B$4,Rechner_calculateur!C$29:I$70,1,FALSE),G39,0),0)</f>
        <v>0</v>
      </c>
      <c r="S39" s="60">
        <f t="shared" si="0"/>
        <v>0</v>
      </c>
      <c r="T39" s="28"/>
      <c r="U39" s="60"/>
      <c r="V39" s="28"/>
      <c r="W39" s="28"/>
      <c r="X39" s="28"/>
    </row>
    <row r="40" spans="1:24" ht="12.75" customHeight="1" x14ac:dyDescent="0.2">
      <c r="A40" s="28"/>
      <c r="B40" s="152"/>
      <c r="C40" s="172"/>
      <c r="D40" s="173"/>
      <c r="E40" s="173"/>
      <c r="F40" s="174"/>
      <c r="G40" s="175"/>
      <c r="H40" s="176"/>
      <c r="I40" s="153"/>
      <c r="J40" s="154" t="str">
        <f>IF(AND((C$29:C$70=Texte!A$22),G40&gt;0),"*"," ")</f>
        <v xml:space="preserve"> </v>
      </c>
      <c r="K40" s="45"/>
      <c r="L40" s="28"/>
      <c r="M40" s="28"/>
      <c r="N40" s="28"/>
      <c r="O40" s="28"/>
      <c r="P40" s="28"/>
      <c r="Q40" s="28"/>
      <c r="R40" s="60">
        <f>IFERROR(IF(C40=VLOOKUP(Dropdown!B$4,Rechner_calculateur!C$29:I$70,1,FALSE),G40,0),0)</f>
        <v>0</v>
      </c>
      <c r="S40" s="60">
        <f t="shared" si="0"/>
        <v>0</v>
      </c>
      <c r="T40" s="28"/>
      <c r="U40" s="60"/>
      <c r="V40" s="28"/>
      <c r="W40" s="28"/>
      <c r="X40" s="28"/>
    </row>
    <row r="41" spans="1:24" ht="12.75" customHeight="1" x14ac:dyDescent="0.2">
      <c r="A41" s="28"/>
      <c r="B41" s="152"/>
      <c r="C41" s="172"/>
      <c r="D41" s="173"/>
      <c r="E41" s="173"/>
      <c r="F41" s="174"/>
      <c r="G41" s="175"/>
      <c r="H41" s="176"/>
      <c r="I41" s="153"/>
      <c r="J41" s="154" t="str">
        <f>IF(AND((C$29:C$70=Texte!A$22),G41&gt;0),"*"," ")</f>
        <v xml:space="preserve"> </v>
      </c>
      <c r="K41" s="45"/>
      <c r="L41" s="28"/>
      <c r="M41" s="28"/>
      <c r="N41" s="28"/>
      <c r="O41" s="28"/>
      <c r="P41" s="28"/>
      <c r="Q41" s="28"/>
      <c r="R41" s="60">
        <f>IFERROR(IF(C41=VLOOKUP(Dropdown!B$4,Rechner_calculateur!C$29:I$70,1,FALSE),G41,0),0)</f>
        <v>0</v>
      </c>
      <c r="S41" s="60">
        <f t="shared" si="0"/>
        <v>0</v>
      </c>
      <c r="T41" s="28"/>
      <c r="U41" s="60"/>
      <c r="V41" s="28"/>
      <c r="W41" s="28"/>
      <c r="X41" s="28"/>
    </row>
    <row r="42" spans="1:24" ht="12.75" customHeight="1" x14ac:dyDescent="0.2">
      <c r="A42" s="28"/>
      <c r="B42" s="152"/>
      <c r="C42" s="172"/>
      <c r="D42" s="173"/>
      <c r="E42" s="173"/>
      <c r="F42" s="174"/>
      <c r="G42" s="175"/>
      <c r="H42" s="176"/>
      <c r="I42" s="153"/>
      <c r="J42" s="154" t="str">
        <f>IF(AND((C$29:C$70=Texte!A$22),G42&gt;0),"*"," ")</f>
        <v xml:space="preserve"> </v>
      </c>
      <c r="K42" s="45"/>
      <c r="L42" s="28"/>
      <c r="M42" s="28"/>
      <c r="N42" s="28"/>
      <c r="O42" s="28"/>
      <c r="P42" s="28"/>
      <c r="Q42" s="28"/>
      <c r="R42" s="60">
        <f>IFERROR(IF(C42=VLOOKUP(Dropdown!B$4,Rechner_calculateur!C$29:I$70,1,FALSE),G42,0),0)</f>
        <v>0</v>
      </c>
      <c r="S42" s="60">
        <f t="shared" si="0"/>
        <v>0</v>
      </c>
      <c r="T42" s="28"/>
      <c r="U42" s="60"/>
      <c r="V42" s="28"/>
      <c r="W42" s="28"/>
      <c r="X42" s="28"/>
    </row>
    <row r="43" spans="1:24" ht="12.75" customHeight="1" x14ac:dyDescent="0.2">
      <c r="A43" s="28"/>
      <c r="B43" s="152"/>
      <c r="C43" s="172"/>
      <c r="D43" s="173"/>
      <c r="E43" s="173"/>
      <c r="F43" s="174"/>
      <c r="G43" s="175"/>
      <c r="H43" s="176"/>
      <c r="I43" s="153"/>
      <c r="J43" s="154" t="str">
        <f>IF(AND((C$29:C$70=Texte!A$22),G43&gt;0),"*"," ")</f>
        <v xml:space="preserve"> </v>
      </c>
      <c r="K43" s="45"/>
      <c r="L43" s="28"/>
      <c r="M43" s="28"/>
      <c r="N43" s="28"/>
      <c r="O43" s="28"/>
      <c r="P43" s="28"/>
      <c r="Q43" s="28"/>
      <c r="R43" s="60">
        <f>IFERROR(IF(C43=VLOOKUP(Dropdown!B$4,Rechner_calculateur!C$29:I$70,1,FALSE),G43,0),0)</f>
        <v>0</v>
      </c>
      <c r="S43" s="60">
        <f t="shared" si="0"/>
        <v>0</v>
      </c>
      <c r="T43" s="28"/>
      <c r="U43" s="60"/>
      <c r="V43" s="28"/>
      <c r="W43" s="28"/>
      <c r="X43" s="28"/>
    </row>
    <row r="44" spans="1:24" ht="12.75" customHeight="1" x14ac:dyDescent="0.2">
      <c r="A44" s="28"/>
      <c r="B44" s="152"/>
      <c r="C44" s="172"/>
      <c r="D44" s="173"/>
      <c r="E44" s="173"/>
      <c r="F44" s="174"/>
      <c r="G44" s="175"/>
      <c r="H44" s="176"/>
      <c r="I44" s="153"/>
      <c r="J44" s="154" t="str">
        <f>IF(AND((C$29:C$70=Texte!A$22),G44&gt;0),"*"," ")</f>
        <v xml:space="preserve"> </v>
      </c>
      <c r="K44" s="45"/>
      <c r="L44" s="28"/>
      <c r="M44" s="28"/>
      <c r="N44" s="28"/>
      <c r="O44" s="28"/>
      <c r="P44" s="28"/>
      <c r="Q44" s="28"/>
      <c r="R44" s="60">
        <f>IFERROR(IF(C44=VLOOKUP(Dropdown!B$4,Rechner_calculateur!C$29:I$70,1,FALSE),G44,0),0)</f>
        <v>0</v>
      </c>
      <c r="S44" s="60">
        <f t="shared" si="0"/>
        <v>0</v>
      </c>
      <c r="T44" s="28"/>
      <c r="U44" s="60"/>
      <c r="V44" s="28"/>
      <c r="W44" s="28"/>
      <c r="X44" s="28"/>
    </row>
    <row r="45" spans="1:24" ht="12.75" customHeight="1" x14ac:dyDescent="0.2">
      <c r="A45" s="28"/>
      <c r="B45" s="152"/>
      <c r="C45" s="172"/>
      <c r="D45" s="173"/>
      <c r="E45" s="173"/>
      <c r="F45" s="174"/>
      <c r="G45" s="175"/>
      <c r="H45" s="176"/>
      <c r="I45" s="153"/>
      <c r="J45" s="154" t="str">
        <f>IF(AND((C$29:C$70=Texte!A$22),G45&gt;0),"*"," ")</f>
        <v xml:space="preserve"> </v>
      </c>
      <c r="K45" s="45"/>
      <c r="L45" s="28"/>
      <c r="M45" s="28"/>
      <c r="N45" s="28"/>
      <c r="O45" s="28"/>
      <c r="P45" s="28"/>
      <c r="Q45" s="28"/>
      <c r="R45" s="60">
        <f>IFERROR(IF(C45=VLOOKUP(Dropdown!B$4,Rechner_calculateur!C$29:I$70,1,FALSE),G45,0),0)</f>
        <v>0</v>
      </c>
      <c r="S45" s="60">
        <f t="shared" si="0"/>
        <v>0</v>
      </c>
      <c r="T45" s="28"/>
      <c r="U45" s="60"/>
      <c r="V45" s="28"/>
      <c r="W45" s="28"/>
      <c r="X45" s="28"/>
    </row>
    <row r="46" spans="1:24" ht="12.75" customHeight="1" x14ac:dyDescent="0.2">
      <c r="A46" s="28"/>
      <c r="B46" s="152"/>
      <c r="C46" s="172"/>
      <c r="D46" s="173"/>
      <c r="E46" s="173"/>
      <c r="F46" s="174"/>
      <c r="G46" s="175"/>
      <c r="H46" s="176"/>
      <c r="I46" s="153"/>
      <c r="J46" s="154" t="str">
        <f>IF(AND((C$29:C$70=Texte!A$22),G46&gt;0),"*"," ")</f>
        <v xml:space="preserve"> </v>
      </c>
      <c r="K46" s="45"/>
      <c r="L46" s="28"/>
      <c r="M46" s="28"/>
      <c r="N46" s="28"/>
      <c r="O46" s="28"/>
      <c r="P46" s="28"/>
      <c r="Q46" s="28"/>
      <c r="R46" s="60">
        <f>IFERROR(IF(C46=VLOOKUP(Dropdown!B$4,Rechner_calculateur!C$29:I$70,1,FALSE),G46,0),0)</f>
        <v>0</v>
      </c>
      <c r="S46" s="60">
        <f t="shared" si="0"/>
        <v>0</v>
      </c>
      <c r="T46" s="28"/>
      <c r="U46" s="60"/>
      <c r="V46" s="28"/>
      <c r="W46" s="28"/>
      <c r="X46" s="28"/>
    </row>
    <row r="47" spans="1:24" ht="12.75" customHeight="1" x14ac:dyDescent="0.2">
      <c r="A47" s="28"/>
      <c r="B47" s="152"/>
      <c r="C47" s="172"/>
      <c r="D47" s="173"/>
      <c r="E47" s="173"/>
      <c r="F47" s="174"/>
      <c r="G47" s="175"/>
      <c r="H47" s="176"/>
      <c r="I47" s="153"/>
      <c r="J47" s="154" t="str">
        <f>IF(AND((C$29:C$70=Texte!A$22),G47&gt;0),"*"," ")</f>
        <v xml:space="preserve"> </v>
      </c>
      <c r="K47" s="45"/>
      <c r="L47" s="28"/>
      <c r="M47" s="28"/>
      <c r="N47" s="28"/>
      <c r="O47" s="28"/>
      <c r="P47" s="28"/>
      <c r="Q47" s="28"/>
      <c r="R47" s="60">
        <f>IFERROR(IF(C47=VLOOKUP(Dropdown!B$4,Rechner_calculateur!C$29:I$70,1,FALSE),G47,0),0)</f>
        <v>0</v>
      </c>
      <c r="S47" s="60">
        <f t="shared" si="0"/>
        <v>0</v>
      </c>
      <c r="T47" s="28"/>
      <c r="U47" s="60"/>
      <c r="V47" s="28"/>
      <c r="W47" s="28"/>
      <c r="X47" s="28"/>
    </row>
    <row r="48" spans="1:24" ht="12.75" customHeight="1" x14ac:dyDescent="0.2">
      <c r="A48" s="28"/>
      <c r="B48" s="152"/>
      <c r="C48" s="172"/>
      <c r="D48" s="173"/>
      <c r="E48" s="173"/>
      <c r="F48" s="174"/>
      <c r="G48" s="175"/>
      <c r="H48" s="176"/>
      <c r="I48" s="153"/>
      <c r="J48" s="154" t="str">
        <f>IF(AND((C$29:C$70=Texte!A$22),G48&gt;0),"*"," ")</f>
        <v xml:space="preserve"> </v>
      </c>
      <c r="K48" s="45"/>
      <c r="L48" s="28"/>
      <c r="M48" s="28"/>
      <c r="N48" s="28"/>
      <c r="O48" s="28"/>
      <c r="P48" s="28"/>
      <c r="Q48" s="28"/>
      <c r="R48" s="60">
        <f>IFERROR(IF(C48=VLOOKUP(Dropdown!B$4,Rechner_calculateur!C$29:I$70,1,FALSE),G48,0),0)</f>
        <v>0</v>
      </c>
      <c r="S48" s="60">
        <f t="shared" si="0"/>
        <v>0</v>
      </c>
      <c r="T48" s="28"/>
      <c r="U48" s="60"/>
      <c r="V48" s="28"/>
      <c r="W48" s="28"/>
      <c r="X48" s="28"/>
    </row>
    <row r="49" spans="1:24" ht="12.75" customHeight="1" x14ac:dyDescent="0.2">
      <c r="A49" s="28"/>
      <c r="B49" s="152"/>
      <c r="C49" s="172"/>
      <c r="D49" s="173"/>
      <c r="E49" s="173"/>
      <c r="F49" s="174"/>
      <c r="G49" s="175"/>
      <c r="H49" s="176"/>
      <c r="I49" s="153"/>
      <c r="J49" s="154" t="str">
        <f>IF(AND((C$29:C$70=Texte!A$22),G49&gt;0),"*"," ")</f>
        <v xml:space="preserve"> </v>
      </c>
      <c r="K49" s="45"/>
      <c r="L49" s="28"/>
      <c r="M49" s="28"/>
      <c r="N49" s="28"/>
      <c r="O49" s="28"/>
      <c r="P49" s="28"/>
      <c r="Q49" s="28"/>
      <c r="R49" s="60">
        <f>IFERROR(IF(C49=VLOOKUP(Dropdown!B$4,Rechner_calculateur!C$29:I$70,1,FALSE),G49,0),0)</f>
        <v>0</v>
      </c>
      <c r="S49" s="60">
        <f t="shared" si="0"/>
        <v>0</v>
      </c>
      <c r="T49" s="28"/>
      <c r="U49" s="60"/>
      <c r="V49" s="28"/>
      <c r="W49" s="28"/>
      <c r="X49" s="28"/>
    </row>
    <row r="50" spans="1:24" ht="12.75" customHeight="1" x14ac:dyDescent="0.2">
      <c r="A50" s="28"/>
      <c r="B50" s="152"/>
      <c r="C50" s="172"/>
      <c r="D50" s="173"/>
      <c r="E50" s="173"/>
      <c r="F50" s="174"/>
      <c r="G50" s="175"/>
      <c r="H50" s="176"/>
      <c r="I50" s="153"/>
      <c r="J50" s="154" t="str">
        <f>IF(AND((C$29:C$70=Texte!A$22),G50&gt;0),"*"," ")</f>
        <v xml:space="preserve"> </v>
      </c>
      <c r="K50" s="45"/>
      <c r="L50" s="28"/>
      <c r="M50" s="28"/>
      <c r="N50" s="28"/>
      <c r="O50" s="28"/>
      <c r="P50" s="28"/>
      <c r="Q50" s="28"/>
      <c r="R50" s="60">
        <f>IFERROR(IF(C50=VLOOKUP(Dropdown!B$4,Rechner_calculateur!C$29:I$70,1,FALSE),G50,0),0)</f>
        <v>0</v>
      </c>
      <c r="S50" s="60">
        <f t="shared" si="0"/>
        <v>0</v>
      </c>
      <c r="T50" s="28"/>
      <c r="U50" s="60"/>
      <c r="V50" s="28"/>
      <c r="W50" s="28"/>
      <c r="X50" s="28"/>
    </row>
    <row r="51" spans="1:24" ht="12.75" customHeight="1" x14ac:dyDescent="0.2">
      <c r="A51" s="28"/>
      <c r="B51" s="152"/>
      <c r="C51" s="172"/>
      <c r="D51" s="173"/>
      <c r="E51" s="173"/>
      <c r="F51" s="174"/>
      <c r="G51" s="175"/>
      <c r="H51" s="176"/>
      <c r="I51" s="153"/>
      <c r="J51" s="154" t="str">
        <f>IF(AND((C$29:C$70=Texte!A$22),G51&gt;0),"*"," ")</f>
        <v xml:space="preserve"> </v>
      </c>
      <c r="K51" s="45"/>
      <c r="L51" s="28"/>
      <c r="M51" s="28"/>
      <c r="N51" s="28"/>
      <c r="O51" s="28"/>
      <c r="P51" s="28"/>
      <c r="Q51" s="30"/>
      <c r="R51" s="60">
        <f>IFERROR(IF(C51=VLOOKUP(Dropdown!B$4,Rechner_calculateur!C$29:I$70,1,FALSE),G51,0),0)</f>
        <v>0</v>
      </c>
      <c r="S51" s="60">
        <f t="shared" si="0"/>
        <v>0</v>
      </c>
      <c r="T51" s="28"/>
      <c r="U51" s="60"/>
      <c r="V51" s="28"/>
      <c r="W51" s="28"/>
      <c r="X51" s="28"/>
    </row>
    <row r="52" spans="1:24" ht="12.75" customHeight="1" x14ac:dyDescent="0.2">
      <c r="A52" s="28"/>
      <c r="B52" s="152"/>
      <c r="C52" s="172"/>
      <c r="D52" s="173"/>
      <c r="E52" s="173"/>
      <c r="F52" s="174"/>
      <c r="G52" s="175"/>
      <c r="H52" s="176"/>
      <c r="I52" s="153"/>
      <c r="J52" s="154" t="str">
        <f>IF(AND((C$29:C$70=Texte!A$22),G52&gt;0),"*"," ")</f>
        <v xml:space="preserve"> </v>
      </c>
      <c r="K52" s="45"/>
      <c r="L52" s="28"/>
      <c r="M52" s="28"/>
      <c r="N52" s="28"/>
      <c r="O52" s="28"/>
      <c r="P52" s="28"/>
      <c r="Q52" s="30"/>
      <c r="R52" s="60">
        <f>IFERROR(IF(C52=VLOOKUP(Dropdown!B$4,Rechner_calculateur!C$29:I$70,1,FALSE),G52,0),0)</f>
        <v>0</v>
      </c>
      <c r="S52" s="60">
        <f t="shared" si="0"/>
        <v>0</v>
      </c>
      <c r="T52" s="28"/>
      <c r="U52" s="60"/>
      <c r="V52" s="28"/>
      <c r="W52" s="28"/>
      <c r="X52" s="28"/>
    </row>
    <row r="53" spans="1:24" ht="12.75" customHeight="1" x14ac:dyDescent="0.2">
      <c r="A53" s="28"/>
      <c r="B53" s="152"/>
      <c r="C53" s="172"/>
      <c r="D53" s="173"/>
      <c r="E53" s="173"/>
      <c r="F53" s="174"/>
      <c r="G53" s="175"/>
      <c r="H53" s="176"/>
      <c r="I53" s="153"/>
      <c r="J53" s="154" t="str">
        <f>IF(AND((C$29:C$70=Texte!A$22),G53&gt;0),"*"," ")</f>
        <v xml:space="preserve"> </v>
      </c>
      <c r="K53" s="45"/>
      <c r="L53" s="28"/>
      <c r="M53" s="28"/>
      <c r="N53" s="28"/>
      <c r="O53" s="28"/>
      <c r="P53" s="28"/>
      <c r="Q53" s="30"/>
      <c r="R53" s="60">
        <f>IFERROR(IF(C53=VLOOKUP(Dropdown!B$4,Rechner_calculateur!C$29:I$70,1,FALSE),G53,0),0)</f>
        <v>0</v>
      </c>
      <c r="S53" s="60">
        <f t="shared" si="0"/>
        <v>0</v>
      </c>
      <c r="T53" s="28"/>
      <c r="U53" s="60"/>
      <c r="V53" s="28"/>
      <c r="W53" s="28"/>
      <c r="X53" s="28"/>
    </row>
    <row r="54" spans="1:24" ht="12.75" customHeight="1" x14ac:dyDescent="0.2">
      <c r="A54" s="28"/>
      <c r="B54" s="152"/>
      <c r="C54" s="172"/>
      <c r="D54" s="173"/>
      <c r="E54" s="173"/>
      <c r="F54" s="174"/>
      <c r="G54" s="175"/>
      <c r="H54" s="176"/>
      <c r="I54" s="153"/>
      <c r="J54" s="154" t="str">
        <f>IF(AND((C$29:C$70=Texte!A$22),G54&gt;0),"*"," ")</f>
        <v xml:space="preserve"> </v>
      </c>
      <c r="K54" s="45"/>
      <c r="L54" s="28"/>
      <c r="M54" s="28"/>
      <c r="N54" s="28"/>
      <c r="O54" s="28"/>
      <c r="P54" s="28"/>
      <c r="Q54" s="30"/>
      <c r="R54" s="60">
        <f>IFERROR(IF(C54=VLOOKUP(Dropdown!B$4,Rechner_calculateur!C$29:I$70,1,FALSE),G54,0),0)</f>
        <v>0</v>
      </c>
      <c r="S54" s="60">
        <f t="shared" si="0"/>
        <v>0</v>
      </c>
      <c r="T54" s="28"/>
      <c r="U54" s="60"/>
      <c r="V54" s="28"/>
      <c r="W54" s="28"/>
      <c r="X54" s="28"/>
    </row>
    <row r="55" spans="1:24" ht="12.75" customHeight="1" x14ac:dyDescent="0.2">
      <c r="A55" s="28"/>
      <c r="B55" s="152"/>
      <c r="C55" s="172"/>
      <c r="D55" s="173"/>
      <c r="E55" s="173"/>
      <c r="F55" s="174"/>
      <c r="G55" s="175"/>
      <c r="H55" s="176"/>
      <c r="I55" s="153"/>
      <c r="J55" s="154" t="str">
        <f>IF(AND((C$29:C$70=Texte!A$22),G55&gt;0),"*"," ")</f>
        <v xml:space="preserve"> </v>
      </c>
      <c r="K55" s="45"/>
      <c r="L55" s="28"/>
      <c r="M55" s="28"/>
      <c r="N55" s="28"/>
      <c r="O55" s="28"/>
      <c r="P55" s="28"/>
      <c r="Q55" s="31"/>
      <c r="R55" s="60">
        <f>IFERROR(IF(C55=VLOOKUP(Dropdown!B$4,Rechner_calculateur!C$29:I$70,1,FALSE),G55,0),0)</f>
        <v>0</v>
      </c>
      <c r="S55" s="60">
        <f t="shared" si="0"/>
        <v>0</v>
      </c>
      <c r="T55" s="28"/>
      <c r="U55" s="60"/>
      <c r="V55" s="28"/>
      <c r="W55" s="28"/>
      <c r="X55" s="28"/>
    </row>
    <row r="56" spans="1:24" ht="12.75" customHeight="1" x14ac:dyDescent="0.2">
      <c r="A56" s="28"/>
      <c r="B56" s="152"/>
      <c r="C56" s="172"/>
      <c r="D56" s="173"/>
      <c r="E56" s="173"/>
      <c r="F56" s="174"/>
      <c r="G56" s="175"/>
      <c r="H56" s="176"/>
      <c r="I56" s="153"/>
      <c r="J56" s="154" t="str">
        <f>IF(AND((C$29:C$70=Texte!A$22),G56&gt;0),"*"," ")</f>
        <v xml:space="preserve"> </v>
      </c>
      <c r="K56" s="45"/>
      <c r="L56" s="28"/>
      <c r="M56" s="28"/>
      <c r="N56" s="28"/>
      <c r="O56" s="28"/>
      <c r="P56" s="28"/>
      <c r="Q56" s="31"/>
      <c r="R56" s="60">
        <f>IFERROR(IF(C56=VLOOKUP(Dropdown!B$4,Rechner_calculateur!C$29:I$70,1,FALSE),G56,0),0)</f>
        <v>0</v>
      </c>
      <c r="S56" s="60">
        <f t="shared" si="0"/>
        <v>0</v>
      </c>
      <c r="T56" s="28"/>
      <c r="U56" s="60"/>
      <c r="V56" s="28"/>
      <c r="W56" s="28"/>
      <c r="X56" s="28"/>
    </row>
    <row r="57" spans="1:24" ht="12.75" customHeight="1" x14ac:dyDescent="0.2">
      <c r="A57" s="28"/>
      <c r="B57" s="152"/>
      <c r="C57" s="172"/>
      <c r="D57" s="173"/>
      <c r="E57" s="173"/>
      <c r="F57" s="174"/>
      <c r="G57" s="175"/>
      <c r="H57" s="176"/>
      <c r="I57" s="153"/>
      <c r="J57" s="154" t="str">
        <f>IF(AND((C$29:C$70=Texte!A$22),G57&gt;0),"*"," ")</f>
        <v xml:space="preserve"> </v>
      </c>
      <c r="K57" s="45"/>
      <c r="L57" s="28"/>
      <c r="M57" s="28"/>
      <c r="N57" s="28"/>
      <c r="O57" s="28"/>
      <c r="P57" s="28"/>
      <c r="Q57" s="31"/>
      <c r="R57" s="60">
        <f>IFERROR(IF(C57=VLOOKUP(Dropdown!B$4,Rechner_calculateur!C$29:I$70,1,FALSE),G57,0),0)</f>
        <v>0</v>
      </c>
      <c r="S57" s="60">
        <f t="shared" si="0"/>
        <v>0</v>
      </c>
      <c r="T57" s="28"/>
      <c r="U57" s="60"/>
      <c r="V57" s="28"/>
      <c r="W57" s="28"/>
      <c r="X57" s="28"/>
    </row>
    <row r="58" spans="1:24" ht="12.75" customHeight="1" x14ac:dyDescent="0.2">
      <c r="A58" s="28"/>
      <c r="B58" s="152"/>
      <c r="C58" s="172"/>
      <c r="D58" s="173"/>
      <c r="E58" s="173"/>
      <c r="F58" s="174"/>
      <c r="G58" s="175"/>
      <c r="H58" s="176"/>
      <c r="I58" s="153"/>
      <c r="J58" s="154" t="str">
        <f>IF(AND((C$29:C$70=Texte!A$22),G58&gt;0),"*"," ")</f>
        <v xml:space="preserve"> </v>
      </c>
      <c r="K58" s="45"/>
      <c r="L58" s="28"/>
      <c r="M58" s="28"/>
      <c r="N58" s="28"/>
      <c r="O58" s="28"/>
      <c r="P58" s="28"/>
      <c r="Q58" s="30"/>
      <c r="R58" s="60">
        <f>IFERROR(IF(C58=VLOOKUP(Dropdown!B$4,Rechner_calculateur!C$29:I$70,1,FALSE),G58,0),0)</f>
        <v>0</v>
      </c>
      <c r="S58" s="60">
        <f t="shared" si="0"/>
        <v>0</v>
      </c>
      <c r="T58" s="28"/>
      <c r="U58" s="60"/>
      <c r="V58" s="28"/>
      <c r="W58" s="28"/>
      <c r="X58" s="28"/>
    </row>
    <row r="59" spans="1:24" ht="12.75" customHeight="1" x14ac:dyDescent="0.2">
      <c r="A59" s="28"/>
      <c r="B59" s="152"/>
      <c r="C59" s="172"/>
      <c r="D59" s="173"/>
      <c r="E59" s="173"/>
      <c r="F59" s="174"/>
      <c r="G59" s="175"/>
      <c r="H59" s="176"/>
      <c r="I59" s="153"/>
      <c r="J59" s="154" t="str">
        <f>IF(AND((C$29:C$70=Texte!A$22),G59&gt;0),"*"," ")</f>
        <v xml:space="preserve"> </v>
      </c>
      <c r="K59" s="45"/>
      <c r="L59" s="28"/>
      <c r="M59" s="28"/>
      <c r="N59" s="28"/>
      <c r="O59" s="28"/>
      <c r="P59" s="28"/>
      <c r="Q59" s="30"/>
      <c r="R59" s="60">
        <f>IFERROR(IF(C59=VLOOKUP(Dropdown!B$4,Rechner_calculateur!C$29:I$70,1,FALSE),G59,0),0)</f>
        <v>0</v>
      </c>
      <c r="S59" s="60">
        <f t="shared" si="0"/>
        <v>0</v>
      </c>
      <c r="T59" s="28"/>
      <c r="U59" s="60"/>
      <c r="V59" s="28"/>
      <c r="W59" s="28"/>
      <c r="X59" s="28"/>
    </row>
    <row r="60" spans="1:24" ht="12.75" customHeight="1" x14ac:dyDescent="0.2">
      <c r="A60" s="28"/>
      <c r="B60" s="152"/>
      <c r="C60" s="172"/>
      <c r="D60" s="173"/>
      <c r="E60" s="173"/>
      <c r="F60" s="174"/>
      <c r="G60" s="175"/>
      <c r="H60" s="176"/>
      <c r="I60" s="153"/>
      <c r="J60" s="154" t="str">
        <f>IF(AND((C$29:C$70=Texte!A$22),G60&gt;0),"*"," ")</f>
        <v xml:space="preserve"> </v>
      </c>
      <c r="K60" s="45"/>
      <c r="L60" s="28"/>
      <c r="M60" s="28"/>
      <c r="N60" s="28"/>
      <c r="O60" s="28"/>
      <c r="P60" s="28"/>
      <c r="Q60" s="30"/>
      <c r="R60" s="60">
        <f>IFERROR(IF(C60=VLOOKUP(Dropdown!B$4,Rechner_calculateur!C$29:I$70,1,FALSE),G60,0),0)</f>
        <v>0</v>
      </c>
      <c r="S60" s="60">
        <f t="shared" si="0"/>
        <v>0</v>
      </c>
      <c r="T60" s="28"/>
      <c r="U60" s="60"/>
      <c r="V60" s="28"/>
      <c r="W60" s="28"/>
      <c r="X60" s="28"/>
    </row>
    <row r="61" spans="1:24" ht="12.75" customHeight="1" x14ac:dyDescent="0.2">
      <c r="A61" s="28"/>
      <c r="B61" s="152"/>
      <c r="C61" s="172"/>
      <c r="D61" s="173"/>
      <c r="E61" s="173"/>
      <c r="F61" s="174"/>
      <c r="G61" s="175"/>
      <c r="H61" s="176"/>
      <c r="I61" s="153"/>
      <c r="J61" s="154" t="str">
        <f>IF(AND((C$29:C$70=Texte!A$22),G61&gt;0),"*"," ")</f>
        <v xml:space="preserve"> </v>
      </c>
      <c r="K61" s="45"/>
      <c r="L61" s="28"/>
      <c r="M61" s="28"/>
      <c r="N61" s="28"/>
      <c r="O61" s="28"/>
      <c r="P61" s="28"/>
      <c r="Q61" s="30"/>
      <c r="R61" s="60">
        <f>IFERROR(IF(C61=VLOOKUP(Dropdown!B$4,Rechner_calculateur!C$29:I$70,1,FALSE),G61,0),0)</f>
        <v>0</v>
      </c>
      <c r="S61" s="60">
        <f t="shared" si="0"/>
        <v>0</v>
      </c>
      <c r="T61" s="28"/>
      <c r="U61" s="60"/>
      <c r="V61" s="28"/>
      <c r="W61" s="28"/>
      <c r="X61" s="28"/>
    </row>
    <row r="62" spans="1:24" ht="12.75" customHeight="1" x14ac:dyDescent="0.2">
      <c r="A62" s="28"/>
      <c r="B62" s="152"/>
      <c r="C62" s="172"/>
      <c r="D62" s="173"/>
      <c r="E62" s="173"/>
      <c r="F62" s="174"/>
      <c r="G62" s="175"/>
      <c r="H62" s="176"/>
      <c r="I62" s="153"/>
      <c r="J62" s="154" t="str">
        <f>IF(AND((C$29:C$70=Texte!A$22),G62&gt;0),"*"," ")</f>
        <v xml:space="preserve"> </v>
      </c>
      <c r="K62" s="45"/>
      <c r="L62" s="28"/>
      <c r="M62" s="28"/>
      <c r="N62" s="28"/>
      <c r="O62" s="28"/>
      <c r="P62" s="28"/>
      <c r="Q62" s="30"/>
      <c r="R62" s="60">
        <f>IFERROR(IF(C62=VLOOKUP(Dropdown!B$4,Rechner_calculateur!C$29:I$70,1,FALSE),G62,0),0)</f>
        <v>0</v>
      </c>
      <c r="S62" s="60">
        <f t="shared" si="0"/>
        <v>0</v>
      </c>
      <c r="T62" s="28"/>
      <c r="U62" s="60"/>
      <c r="V62" s="28"/>
      <c r="W62" s="28"/>
      <c r="X62" s="28"/>
    </row>
    <row r="63" spans="1:24" ht="12.75" customHeight="1" x14ac:dyDescent="0.2">
      <c r="A63" s="28"/>
      <c r="B63" s="152"/>
      <c r="C63" s="172"/>
      <c r="D63" s="173"/>
      <c r="E63" s="173"/>
      <c r="F63" s="174"/>
      <c r="G63" s="175"/>
      <c r="H63" s="176"/>
      <c r="I63" s="153"/>
      <c r="J63" s="154" t="str">
        <f>IF(AND((C$29:C$70=Texte!A$22),G63&gt;0),"*"," ")</f>
        <v xml:space="preserve"> </v>
      </c>
      <c r="K63" s="45"/>
      <c r="L63" s="28"/>
      <c r="M63" s="28"/>
      <c r="N63" s="28"/>
      <c r="O63" s="28"/>
      <c r="P63" s="28"/>
      <c r="Q63" s="30"/>
      <c r="R63" s="60">
        <f>IFERROR(IF(C63=VLOOKUP(Dropdown!B$4,Rechner_calculateur!C$29:I$70,1,FALSE),G63,0),0)</f>
        <v>0</v>
      </c>
      <c r="S63" s="60">
        <f t="shared" si="0"/>
        <v>0</v>
      </c>
      <c r="T63" s="28"/>
      <c r="U63" s="60"/>
      <c r="V63" s="28"/>
      <c r="W63" s="28"/>
      <c r="X63" s="28"/>
    </row>
    <row r="64" spans="1:24" ht="12.6" customHeight="1" x14ac:dyDescent="0.2">
      <c r="A64" s="28"/>
      <c r="B64" s="152"/>
      <c r="C64" s="172"/>
      <c r="D64" s="173"/>
      <c r="E64" s="173"/>
      <c r="F64" s="174"/>
      <c r="G64" s="175"/>
      <c r="H64" s="176"/>
      <c r="I64" s="153"/>
      <c r="J64" s="154" t="str">
        <f>IF(AND((C$29:C$70=Texte!A$22),G64&gt;0),"*"," ")</f>
        <v xml:space="preserve"> </v>
      </c>
      <c r="K64" s="45"/>
      <c r="L64" s="28"/>
      <c r="M64" s="28"/>
      <c r="N64" s="28"/>
      <c r="O64" s="28"/>
      <c r="P64" s="28"/>
      <c r="Q64" s="30"/>
      <c r="R64" s="60">
        <f>IFERROR(IF(C64=VLOOKUP(Dropdown!B$4,Rechner_calculateur!C$29:I$70,1,FALSE),G64,0),0)</f>
        <v>0</v>
      </c>
      <c r="S64" s="60">
        <f t="shared" si="0"/>
        <v>0</v>
      </c>
      <c r="T64" s="28"/>
      <c r="U64" s="60"/>
      <c r="V64" s="28"/>
      <c r="W64" s="28"/>
      <c r="X64" s="28"/>
    </row>
    <row r="65" spans="1:24" ht="12.75" customHeight="1" x14ac:dyDescent="0.2">
      <c r="A65" s="28"/>
      <c r="B65" s="152"/>
      <c r="C65" s="172"/>
      <c r="D65" s="173"/>
      <c r="E65" s="173"/>
      <c r="F65" s="174"/>
      <c r="G65" s="175"/>
      <c r="H65" s="176"/>
      <c r="I65" s="153"/>
      <c r="J65" s="154" t="str">
        <f>IF(AND((C$29:C$70=Texte!A$22),G65&gt;0),"*"," ")</f>
        <v xml:space="preserve"> </v>
      </c>
      <c r="K65" s="45"/>
      <c r="L65" s="28"/>
      <c r="M65" s="28"/>
      <c r="N65" s="28"/>
      <c r="O65" s="28"/>
      <c r="P65" s="28"/>
      <c r="Q65" s="30"/>
      <c r="R65" s="60">
        <f>IFERROR(IF(C65=VLOOKUP(Dropdown!B$4,Rechner_calculateur!C$29:I$70,1,FALSE),G65,0),0)</f>
        <v>0</v>
      </c>
      <c r="S65" s="60">
        <f t="shared" si="0"/>
        <v>0</v>
      </c>
      <c r="T65" s="28"/>
      <c r="U65" s="60"/>
      <c r="V65" s="28"/>
      <c r="W65" s="28"/>
      <c r="X65" s="28"/>
    </row>
    <row r="66" spans="1:24" ht="12.6" customHeight="1" x14ac:dyDescent="0.2">
      <c r="A66" s="28"/>
      <c r="B66" s="152"/>
      <c r="C66" s="172"/>
      <c r="D66" s="173"/>
      <c r="E66" s="173"/>
      <c r="F66" s="174"/>
      <c r="G66" s="175"/>
      <c r="H66" s="176"/>
      <c r="I66" s="153"/>
      <c r="J66" s="154" t="str">
        <f>IF(AND((C$29:C$70=Texte!A$22),G66&gt;0),"*"," ")</f>
        <v xml:space="preserve"> </v>
      </c>
      <c r="K66" s="45"/>
      <c r="L66" s="28"/>
      <c r="M66" s="28"/>
      <c r="N66" s="28"/>
      <c r="O66" s="28"/>
      <c r="P66" s="28"/>
      <c r="Q66" s="30"/>
      <c r="R66" s="60">
        <f>IFERROR(IF(C66=VLOOKUP(Dropdown!B$4,Rechner_calculateur!C$29:I$70,1,FALSE),G66,0),0)</f>
        <v>0</v>
      </c>
      <c r="S66" s="60">
        <f t="shared" si="0"/>
        <v>0</v>
      </c>
      <c r="T66" s="28"/>
      <c r="U66" s="60"/>
      <c r="V66" s="28"/>
      <c r="W66" s="28"/>
      <c r="X66" s="28"/>
    </row>
    <row r="67" spans="1:24" ht="12.6" customHeight="1" x14ac:dyDescent="0.2">
      <c r="A67" s="28"/>
      <c r="B67" s="152"/>
      <c r="C67" s="172"/>
      <c r="D67" s="173"/>
      <c r="E67" s="173"/>
      <c r="F67" s="174"/>
      <c r="G67" s="175"/>
      <c r="H67" s="176"/>
      <c r="I67" s="153"/>
      <c r="J67" s="154" t="str">
        <f>IF(AND((C$29:C$70=Texte!A$22),G67&gt;0),"*"," ")</f>
        <v xml:space="preserve"> </v>
      </c>
      <c r="K67" s="45"/>
      <c r="L67" s="28"/>
      <c r="M67" s="28"/>
      <c r="N67" s="28"/>
      <c r="O67" s="28"/>
      <c r="P67" s="28"/>
      <c r="Q67" s="28"/>
      <c r="R67" s="60">
        <f>IFERROR(IF(C67=VLOOKUP(Dropdown!B$4,Rechner_calculateur!C$29:I$70,1,FALSE),G67,0),0)</f>
        <v>0</v>
      </c>
      <c r="S67" s="60">
        <f t="shared" si="0"/>
        <v>0</v>
      </c>
      <c r="T67" s="28"/>
      <c r="U67" s="60"/>
      <c r="V67" s="28"/>
      <c r="W67" s="28"/>
      <c r="X67" s="28"/>
    </row>
    <row r="68" spans="1:24" ht="12.75" customHeight="1" x14ac:dyDescent="0.2">
      <c r="A68" s="28"/>
      <c r="B68" s="152"/>
      <c r="C68" s="172"/>
      <c r="D68" s="173"/>
      <c r="E68" s="173"/>
      <c r="F68" s="174"/>
      <c r="G68" s="175"/>
      <c r="H68" s="176"/>
      <c r="I68" s="153"/>
      <c r="J68" s="154" t="str">
        <f>IF(AND((C$29:C$70=Texte!A$22),G68&gt;0),"*"," ")</f>
        <v xml:space="preserve"> </v>
      </c>
      <c r="K68" s="45"/>
      <c r="L68" s="28"/>
      <c r="M68" s="28"/>
      <c r="N68" s="28"/>
      <c r="O68" s="28"/>
      <c r="P68" s="28"/>
      <c r="Q68" s="28"/>
      <c r="R68" s="60">
        <f>IFERROR(IF(C68=VLOOKUP(Dropdown!B$4,Rechner_calculateur!C$29:I$70,1,FALSE),G68,0),0)</f>
        <v>0</v>
      </c>
      <c r="S68" s="60">
        <f t="shared" si="0"/>
        <v>0</v>
      </c>
      <c r="T68" s="28"/>
      <c r="U68" s="60"/>
      <c r="V68" s="28"/>
      <c r="W68" s="28"/>
      <c r="X68" s="28"/>
    </row>
    <row r="69" spans="1:24" ht="12.75" customHeight="1" x14ac:dyDescent="0.2">
      <c r="A69" s="28"/>
      <c r="B69" s="156"/>
      <c r="C69" s="172"/>
      <c r="D69" s="173"/>
      <c r="E69" s="173"/>
      <c r="F69" s="174"/>
      <c r="G69" s="175"/>
      <c r="H69" s="176"/>
      <c r="I69" s="153"/>
      <c r="J69" s="154" t="str">
        <f>IF(AND((C$29:C$70=Texte!A$22),G69&gt;0),"*"," ")</f>
        <v xml:space="preserve"> </v>
      </c>
      <c r="K69" s="45"/>
      <c r="L69" s="28"/>
      <c r="M69" s="28"/>
      <c r="N69" s="28"/>
      <c r="O69" s="28"/>
      <c r="P69" s="28"/>
      <c r="Q69" s="28"/>
      <c r="R69" s="60">
        <f>IFERROR(IF(C69=VLOOKUP(Dropdown!B$4,Rechner_calculateur!C$29:I$70,1,FALSE),G69,0),0)</f>
        <v>0</v>
      </c>
      <c r="S69" s="60">
        <f t="shared" si="0"/>
        <v>0</v>
      </c>
      <c r="T69" s="28"/>
      <c r="U69" s="60"/>
      <c r="V69" s="28"/>
      <c r="W69" s="28"/>
      <c r="X69" s="28"/>
    </row>
    <row r="70" spans="1:24" ht="12.75" customHeight="1" x14ac:dyDescent="0.2">
      <c r="A70" s="28"/>
      <c r="B70" s="152"/>
      <c r="C70" s="172"/>
      <c r="D70" s="173"/>
      <c r="E70" s="173"/>
      <c r="F70" s="174"/>
      <c r="G70" s="175"/>
      <c r="H70" s="176"/>
      <c r="I70" s="153"/>
      <c r="J70" s="154" t="str">
        <f>IF(AND((C$29:C$70=Texte!A$22),G70&gt;0),"*"," ")</f>
        <v xml:space="preserve"> </v>
      </c>
      <c r="K70" s="45"/>
      <c r="L70" s="28"/>
      <c r="M70" s="28"/>
      <c r="N70" s="28"/>
      <c r="O70" s="28"/>
      <c r="P70" s="28"/>
      <c r="Q70" s="28"/>
      <c r="R70" s="60">
        <f>IFERROR(IF(C70=VLOOKUP(Dropdown!B$4,Rechner_calculateur!C$29:I$70,1,FALSE),G70,0),0)</f>
        <v>0</v>
      </c>
      <c r="S70" s="60">
        <f t="shared" si="0"/>
        <v>0</v>
      </c>
      <c r="T70" s="28"/>
      <c r="U70" s="60"/>
      <c r="V70" s="28"/>
      <c r="W70" s="28"/>
      <c r="X70" s="28"/>
    </row>
    <row r="71" spans="1:24" ht="12.75" customHeight="1" x14ac:dyDescent="0.2">
      <c r="A71" s="28"/>
      <c r="B71" s="157" t="str">
        <f>Texte!A47</f>
        <v>Total offene Ackerflächen</v>
      </c>
      <c r="C71" s="158"/>
      <c r="D71" s="159"/>
      <c r="E71" s="159"/>
      <c r="F71" s="159"/>
      <c r="G71" s="177">
        <f>SUM(G29:G70)</f>
        <v>0</v>
      </c>
      <c r="H71" s="178"/>
      <c r="I71" s="168">
        <f>SUM(I29:I70)</f>
        <v>0</v>
      </c>
      <c r="J71" s="106"/>
      <c r="K71" s="45"/>
      <c r="L71" s="28"/>
      <c r="M71" s="28"/>
      <c r="N71" s="28"/>
      <c r="O71" s="28"/>
      <c r="P71" s="28"/>
      <c r="Q71" s="28"/>
      <c r="R71" s="64">
        <f>SUM(R29:R70)</f>
        <v>0</v>
      </c>
      <c r="S71" s="64">
        <f>SUM(S29:S70)</f>
        <v>0</v>
      </c>
      <c r="T71" s="65"/>
      <c r="U71" s="60"/>
      <c r="V71" s="28"/>
      <c r="W71" s="28"/>
      <c r="X71" s="28"/>
    </row>
    <row r="72" spans="1:24" ht="12.75" customHeight="1" x14ac:dyDescent="0.2">
      <c r="A72" s="28"/>
      <c r="B72" s="106"/>
      <c r="C72" s="69"/>
      <c r="D72" s="106"/>
      <c r="E72" s="106"/>
      <c r="F72" s="106"/>
      <c r="G72" s="106"/>
      <c r="H72" s="106"/>
      <c r="I72" s="106"/>
      <c r="J72" s="106"/>
      <c r="K72" s="45"/>
      <c r="L72" s="28"/>
      <c r="M72" s="28"/>
      <c r="N72" s="28"/>
      <c r="O72" s="28"/>
      <c r="P72" s="28"/>
      <c r="Q72" s="28"/>
      <c r="R72" s="60"/>
      <c r="S72" s="60"/>
      <c r="T72" s="28"/>
      <c r="U72" s="28"/>
      <c r="V72" s="28"/>
      <c r="W72" s="28"/>
      <c r="X72" s="28"/>
    </row>
    <row r="73" spans="1:24" ht="12.75" customHeight="1" x14ac:dyDescent="0.2">
      <c r="A73" s="28"/>
      <c r="B73" s="134" t="str">
        <f>Texte!A52</f>
        <v>Zu Beachten</v>
      </c>
      <c r="C73" s="134"/>
      <c r="D73" s="135"/>
      <c r="E73" s="135"/>
      <c r="F73" s="135"/>
      <c r="G73" s="45"/>
      <c r="H73" s="45"/>
      <c r="I73" s="45"/>
      <c r="J73" s="45"/>
      <c r="K73" s="69"/>
      <c r="L73" s="30"/>
      <c r="M73" s="30"/>
      <c r="N73" s="30"/>
      <c r="O73" s="30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2.75" customHeight="1" x14ac:dyDescent="0.2">
      <c r="A74" s="28"/>
      <c r="B74" s="135" t="str">
        <f>Texte!A91</f>
        <v>Nur für das Anlegen von Kunstwiese mit Direktsaat werden Beiträge ausgerichtet.</v>
      </c>
      <c r="C74" s="135"/>
      <c r="D74" s="135"/>
      <c r="E74" s="135"/>
      <c r="F74" s="135"/>
      <c r="G74" s="45"/>
      <c r="H74" s="45"/>
      <c r="I74" s="45"/>
      <c r="J74" s="45"/>
      <c r="K74" s="69"/>
      <c r="L74" s="30"/>
      <c r="M74" s="30"/>
      <c r="N74" s="30"/>
      <c r="O74" s="30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2.75" customHeight="1" x14ac:dyDescent="0.2">
      <c r="A75" s="28"/>
      <c r="B75" s="120" t="str">
        <f>Texte!A93</f>
        <v>Siehe README für weitere Informationen.</v>
      </c>
      <c r="C75" s="136"/>
      <c r="D75" s="135"/>
      <c r="E75" s="135"/>
      <c r="F75" s="135"/>
      <c r="G75" s="45"/>
      <c r="H75" s="45"/>
      <c r="I75" s="45"/>
      <c r="J75" s="45"/>
      <c r="K75" s="69"/>
      <c r="L75" s="30"/>
      <c r="M75" s="30"/>
      <c r="N75" s="30"/>
      <c r="O75" s="30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2.75" customHeight="1" x14ac:dyDescent="0.2">
      <c r="A76" s="28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28"/>
      <c r="M76" s="28"/>
      <c r="N76" s="30"/>
      <c r="O76" s="30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2.75" customHeight="1" x14ac:dyDescent="0.2">
      <c r="A77" s="28"/>
      <c r="B77" s="161" t="str">
        <f>Texte!A38</f>
        <v>Kunstwiese mit Direktsaat</v>
      </c>
      <c r="C77" s="162"/>
      <c r="D77" s="189"/>
      <c r="E77" s="190"/>
      <c r="F77" s="163"/>
      <c r="G77" s="164" t="str">
        <f>Texte!A88</f>
        <v>Fläche (ha)</v>
      </c>
      <c r="H77" s="165"/>
      <c r="I77" s="45"/>
      <c r="J77" s="45"/>
      <c r="K77" s="45"/>
      <c r="L77" s="28"/>
      <c r="M77" s="28"/>
      <c r="N77" s="30"/>
      <c r="O77" s="30"/>
      <c r="P77" s="28"/>
      <c r="Q77" s="28"/>
      <c r="R77" s="60"/>
      <c r="S77" s="60"/>
      <c r="T77" s="28"/>
      <c r="U77" s="28"/>
      <c r="V77" s="28"/>
      <c r="W77" s="28"/>
      <c r="X77" s="28"/>
    </row>
    <row r="78" spans="1:24" ht="12.75" customHeight="1" x14ac:dyDescent="0.2">
      <c r="A78" s="28"/>
      <c r="B78" s="170"/>
      <c r="C78" s="171"/>
      <c r="D78" s="172"/>
      <c r="E78" s="173"/>
      <c r="F78" s="174"/>
      <c r="G78" s="166"/>
      <c r="H78" s="45"/>
      <c r="I78" s="45"/>
      <c r="J78" s="45"/>
      <c r="K78" s="4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2.75" customHeight="1" x14ac:dyDescent="0.2">
      <c r="A79" s="28"/>
      <c r="B79" s="170"/>
      <c r="C79" s="171"/>
      <c r="D79" s="172"/>
      <c r="E79" s="173"/>
      <c r="F79" s="174"/>
      <c r="G79" s="166"/>
      <c r="H79" s="45"/>
      <c r="I79" s="45"/>
      <c r="J79" s="45"/>
      <c r="K79" s="4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2.75" customHeight="1" x14ac:dyDescent="0.2">
      <c r="A80" s="28"/>
      <c r="B80" s="170"/>
      <c r="C80" s="171"/>
      <c r="D80" s="172"/>
      <c r="E80" s="173"/>
      <c r="F80" s="174"/>
      <c r="G80" s="166"/>
      <c r="H80" s="45"/>
      <c r="I80" s="45"/>
      <c r="J80" s="45"/>
      <c r="K80" s="4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2.75" customHeight="1" x14ac:dyDescent="0.2">
      <c r="A81" s="28"/>
      <c r="B81" s="170"/>
      <c r="C81" s="171"/>
      <c r="D81" s="172"/>
      <c r="E81" s="173"/>
      <c r="F81" s="174"/>
      <c r="G81" s="166"/>
      <c r="H81" s="45"/>
      <c r="I81" s="45"/>
      <c r="J81" s="45"/>
      <c r="K81" s="4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2.75" customHeight="1" x14ac:dyDescent="0.2">
      <c r="A82" s="28"/>
      <c r="B82" s="170"/>
      <c r="C82" s="171"/>
      <c r="D82" s="172"/>
      <c r="E82" s="173"/>
      <c r="F82" s="174"/>
      <c r="G82" s="166"/>
      <c r="H82" s="45"/>
      <c r="I82" s="45"/>
      <c r="J82" s="45"/>
      <c r="K82" s="4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2.75" customHeight="1" x14ac:dyDescent="0.2">
      <c r="A83" s="28"/>
      <c r="B83" s="170"/>
      <c r="C83" s="171"/>
      <c r="D83" s="172"/>
      <c r="E83" s="173"/>
      <c r="F83" s="174"/>
      <c r="G83" s="166"/>
      <c r="H83" s="45"/>
      <c r="I83" s="45"/>
      <c r="J83" s="45"/>
      <c r="K83" s="4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2.75" customHeight="1" x14ac:dyDescent="0.2">
      <c r="A84" s="28"/>
      <c r="B84" s="170"/>
      <c r="C84" s="171"/>
      <c r="D84" s="172"/>
      <c r="E84" s="173"/>
      <c r="F84" s="174"/>
      <c r="G84" s="166"/>
      <c r="H84" s="45"/>
      <c r="I84" s="45"/>
      <c r="J84" s="45"/>
      <c r="K84" s="4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2.75" customHeight="1" x14ac:dyDescent="0.2">
      <c r="A85" s="28"/>
      <c r="B85" s="170"/>
      <c r="C85" s="171"/>
      <c r="D85" s="172"/>
      <c r="E85" s="173"/>
      <c r="F85" s="174"/>
      <c r="G85" s="166"/>
      <c r="H85" s="45"/>
      <c r="I85" s="45"/>
      <c r="J85" s="45"/>
      <c r="K85" s="4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2.75" customHeight="1" x14ac:dyDescent="0.2">
      <c r="A86" s="28"/>
      <c r="B86" s="170"/>
      <c r="C86" s="171"/>
      <c r="D86" s="172"/>
      <c r="E86" s="173"/>
      <c r="F86" s="174"/>
      <c r="G86" s="166"/>
      <c r="H86" s="45"/>
      <c r="I86" s="45"/>
      <c r="J86" s="45"/>
      <c r="K86" s="4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2.75" customHeight="1" x14ac:dyDescent="0.2">
      <c r="A87" s="28"/>
      <c r="B87" s="170"/>
      <c r="C87" s="171"/>
      <c r="D87" s="172"/>
      <c r="E87" s="173"/>
      <c r="F87" s="174"/>
      <c r="G87" s="166"/>
      <c r="H87" s="45"/>
      <c r="I87" s="45"/>
      <c r="J87" s="45"/>
      <c r="K87" s="4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2.75" customHeight="1" x14ac:dyDescent="0.2">
      <c r="A88" s="28"/>
      <c r="B88" s="170"/>
      <c r="C88" s="171"/>
      <c r="D88" s="172"/>
      <c r="E88" s="173"/>
      <c r="F88" s="174"/>
      <c r="G88" s="166"/>
      <c r="H88" s="45"/>
      <c r="I88" s="45"/>
      <c r="J88" s="45"/>
      <c r="K88" s="4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2.75" customHeight="1" x14ac:dyDescent="0.2">
      <c r="A89" s="28"/>
      <c r="B89" s="170"/>
      <c r="C89" s="171"/>
      <c r="D89" s="172"/>
      <c r="E89" s="173"/>
      <c r="F89" s="174"/>
      <c r="G89" s="166"/>
      <c r="H89" s="45"/>
      <c r="I89" s="45"/>
      <c r="J89" s="45"/>
      <c r="K89" s="4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2.75" customHeight="1" x14ac:dyDescent="0.2">
      <c r="A90" s="28"/>
      <c r="B90" s="170"/>
      <c r="C90" s="171"/>
      <c r="D90" s="172"/>
      <c r="E90" s="173"/>
      <c r="F90" s="174"/>
      <c r="G90" s="166"/>
      <c r="H90" s="106"/>
      <c r="I90" s="106"/>
      <c r="J90" s="45"/>
      <c r="K90" s="4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2.75" customHeight="1" x14ac:dyDescent="0.2">
      <c r="A91" s="28"/>
      <c r="B91" s="157" t="str">
        <f>Texte!A90</f>
        <v xml:space="preserve">Total Kunstwiesenfläche mit Direktsaat </v>
      </c>
      <c r="C91" s="167"/>
      <c r="D91" s="167"/>
      <c r="E91" s="158"/>
      <c r="F91" s="158"/>
      <c r="G91" s="160">
        <f>SUM(G78:G90)</f>
        <v>0</v>
      </c>
      <c r="H91" s="45"/>
      <c r="I91" s="45"/>
      <c r="J91" s="45"/>
      <c r="K91" s="4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2.75" customHeight="1" x14ac:dyDescent="0.2">
      <c r="A92" s="28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2.75" customHeight="1" x14ac:dyDescent="0.2">
      <c r="A93" s="28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2.75" customHeight="1" x14ac:dyDescent="0.2">
      <c r="A94" s="28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2.75" customHeight="1" x14ac:dyDescent="0.2">
      <c r="A95" s="28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2.75" customHeight="1" x14ac:dyDescent="0.2">
      <c r="A96" s="28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2.75" customHeight="1" x14ac:dyDescent="0.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2.75" customHeight="1" x14ac:dyDescent="0.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2.75" customHeight="1" x14ac:dyDescent="0.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24" ht="12.75" customHeight="1" x14ac:dyDescent="0.1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24" ht="12.75" customHeight="1" x14ac:dyDescent="0.1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24" ht="12.75" customHeight="1" x14ac:dyDescent="0.1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24" ht="12.75" customHeight="1" x14ac:dyDescent="0.1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24" ht="12.75" customHeight="1" x14ac:dyDescent="0.1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24" ht="12.75" customHeight="1" x14ac:dyDescent="0.1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24" ht="12.75" customHeight="1" x14ac:dyDescent="0.1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24" ht="12.75" customHeight="1" x14ac:dyDescent="0.1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24" ht="12.75" customHeight="1" x14ac:dyDescent="0.1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24" ht="12.75" customHeight="1" x14ac:dyDescent="0.1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24" ht="12.75" customHeight="1" x14ac:dyDescent="0.1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24" ht="12.75" customHeight="1" x14ac:dyDescent="0.1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24" ht="12.75" customHeight="1" x14ac:dyDescent="0.1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2.75" customHeight="1" x14ac:dyDescent="0.1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2.75" customHeight="1" x14ac:dyDescent="0.1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2.75" customHeight="1" x14ac:dyDescent="0.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2.75" customHeight="1" x14ac:dyDescent="0.1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2.75" customHeight="1" x14ac:dyDescent="0.1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2.75" customHeight="1" x14ac:dyDescent="0.1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2.75" customHeight="1" x14ac:dyDescent="0.1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2.75" customHeight="1" x14ac:dyDescent="0.1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2.75" customHeight="1" x14ac:dyDescent="0.1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2.75" customHeight="1" x14ac:dyDescent="0.1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2.75" customHeight="1" x14ac:dyDescent="0.1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2.75" customHeight="1" x14ac:dyDescent="0.1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2.75" customHeight="1" x14ac:dyDescent="0.1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2.75" customHeight="1" x14ac:dyDescent="0.1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</sheetData>
  <sheetProtection algorithmName="SHA-512" hashValue="BfW8bJ6HKuKhp7JP9Jcx1BYZJVc3lgIldccbBajUk2XWEUaYyj1MSRINDREJ04tkD4YKnteNZxA8HgKn25usqw==" saltValue="IdZKkp2XRNwWmoZsM37qlQ==" spinCount="100000" sheet="1" objects="1" scenarios="1"/>
  <mergeCells count="117">
    <mergeCell ref="C42:F42"/>
    <mergeCell ref="C43:F43"/>
    <mergeCell ref="C44:F44"/>
    <mergeCell ref="C45:F45"/>
    <mergeCell ref="D82:F82"/>
    <mergeCell ref="D83:F83"/>
    <mergeCell ref="D84:F84"/>
    <mergeCell ref="D85:F85"/>
    <mergeCell ref="D86:F86"/>
    <mergeCell ref="D77:E77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B83:C83"/>
    <mergeCell ref="B84:C84"/>
    <mergeCell ref="B85:C85"/>
    <mergeCell ref="B86:C86"/>
    <mergeCell ref="U26:U27"/>
    <mergeCell ref="G31:H31"/>
    <mergeCell ref="G32:H32"/>
    <mergeCell ref="B23:I23"/>
    <mergeCell ref="C29:F29"/>
    <mergeCell ref="C30:F30"/>
    <mergeCell ref="C31:F31"/>
    <mergeCell ref="C32:F32"/>
    <mergeCell ref="I9:I10"/>
    <mergeCell ref="B28:I28"/>
    <mergeCell ref="G29:H29"/>
    <mergeCell ref="G30:H30"/>
    <mergeCell ref="I7:I8"/>
    <mergeCell ref="C33:F33"/>
    <mergeCell ref="C34:F34"/>
    <mergeCell ref="C35:F35"/>
    <mergeCell ref="C36:F36"/>
    <mergeCell ref="G38:H38"/>
    <mergeCell ref="G39:H39"/>
    <mergeCell ref="G40:H40"/>
    <mergeCell ref="G41:H41"/>
    <mergeCell ref="C37:F37"/>
    <mergeCell ref="C38:F38"/>
    <mergeCell ref="C39:F39"/>
    <mergeCell ref="C40:F40"/>
    <mergeCell ref="C41:F41"/>
    <mergeCell ref="G42:H42"/>
    <mergeCell ref="G33:H33"/>
    <mergeCell ref="G34:H34"/>
    <mergeCell ref="G35:H35"/>
    <mergeCell ref="G36:H36"/>
    <mergeCell ref="G37:H37"/>
    <mergeCell ref="G48:H48"/>
    <mergeCell ref="G49:H49"/>
    <mergeCell ref="G50:H50"/>
    <mergeCell ref="G51:H51"/>
    <mergeCell ref="G52:H52"/>
    <mergeCell ref="G43:H43"/>
    <mergeCell ref="G44:H44"/>
    <mergeCell ref="G45:H45"/>
    <mergeCell ref="G46:H46"/>
    <mergeCell ref="G47:H47"/>
    <mergeCell ref="G58:H58"/>
    <mergeCell ref="G59:H59"/>
    <mergeCell ref="G60:H60"/>
    <mergeCell ref="G61:H61"/>
    <mergeCell ref="G62:H62"/>
    <mergeCell ref="G53:H53"/>
    <mergeCell ref="G54:H54"/>
    <mergeCell ref="G55:H55"/>
    <mergeCell ref="G56:H56"/>
    <mergeCell ref="G57:H57"/>
    <mergeCell ref="G68:H68"/>
    <mergeCell ref="G69:H69"/>
    <mergeCell ref="G70:H70"/>
    <mergeCell ref="G71:H71"/>
    <mergeCell ref="G63:H63"/>
    <mergeCell ref="G64:H64"/>
    <mergeCell ref="G65:H65"/>
    <mergeCell ref="G66:H66"/>
    <mergeCell ref="G67:H67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B87:C87"/>
    <mergeCell ref="B88:C88"/>
    <mergeCell ref="B89:C89"/>
    <mergeCell ref="B90:C90"/>
    <mergeCell ref="D78:F78"/>
    <mergeCell ref="D79:F79"/>
    <mergeCell ref="D80:F80"/>
    <mergeCell ref="D81:F81"/>
    <mergeCell ref="B78:C78"/>
    <mergeCell ref="B79:C79"/>
    <mergeCell ref="B80:C80"/>
    <mergeCell ref="B81:C81"/>
    <mergeCell ref="B82:C82"/>
    <mergeCell ref="D87:F87"/>
    <mergeCell ref="D88:F88"/>
    <mergeCell ref="D89:F89"/>
    <mergeCell ref="D90:F90"/>
  </mergeCells>
  <conditionalFormatting sqref="P12:P13">
    <cfRule type="expression" dxfId="7" priority="92">
      <formula>AND($G$18&gt;=60,$G$18&lt;=64)</formula>
    </cfRule>
  </conditionalFormatting>
  <conditionalFormatting sqref="P10">
    <cfRule type="expression" dxfId="6" priority="93">
      <formula>$G$18&lt;60</formula>
    </cfRule>
  </conditionalFormatting>
  <conditionalFormatting sqref="N15:P17">
    <cfRule type="expression" dxfId="5" priority="94">
      <formula>$G$18&gt;64</formula>
    </cfRule>
  </conditionalFormatting>
  <conditionalFormatting sqref="I9">
    <cfRule type="expression" dxfId="4" priority="97">
      <formula>$I$16&gt;$G$16</formula>
    </cfRule>
  </conditionalFormatting>
  <conditionalFormatting sqref="I9:I10">
    <cfRule type="expression" dxfId="3" priority="1">
      <formula>$I$16=0</formula>
    </cfRule>
    <cfRule type="expression" dxfId="2" priority="98">
      <formula>$I$16&lt;=$G$16</formula>
    </cfRule>
  </conditionalFormatting>
  <pageMargins left="0.78740157480314965" right="0.78740157480314965" top="0.47244094488188981" bottom="0.35433070866141736" header="0.19685039370078741" footer="0.19685039370078741"/>
  <pageSetup paperSize="9" scale="65" orientation="portrait" r:id="rId1"/>
  <headerFooter alignWithMargins="0">
    <oddFooter>&amp;L©AGRIDEA&amp;C&amp;F</oddFooter>
  </headerFooter>
  <ignoredErrors>
    <ignoredError sqref="B15 B1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Dropdown!$B$39:$B$41</xm:f>
          </x14:formula1>
          <xm:sqref>C5</xm:sqref>
        </x14:dataValidation>
        <x14:dataValidation type="list" allowBlank="1" showInputMessage="1" showErrorMessage="1">
          <x14:formula1>
            <xm:f>Dropdown!$B$27:$B$28</xm:f>
          </x14:formula1>
          <xm:sqref>D78:D90</xm:sqref>
        </x14:dataValidation>
        <x14:dataValidation type="list" allowBlank="1" showInputMessage="1" showErrorMessage="1">
          <x14:formula1>
            <xm:f>Dropdown!$B$4:$B$19</xm:f>
          </x14:formula1>
          <xm:sqref>C29:C70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opLeftCell="A52" zoomScaleNormal="100" workbookViewId="0">
      <selection activeCell="B82" sqref="B82"/>
    </sheetView>
  </sheetViews>
  <sheetFormatPr baseColWidth="10" defaultColWidth="11.42578125" defaultRowHeight="11.25" x14ac:dyDescent="0.15"/>
  <cols>
    <col min="1" max="1" width="43.85546875" style="5" customWidth="1"/>
    <col min="2" max="2" width="78.140625" style="5" customWidth="1"/>
    <col min="3" max="3" width="72.42578125" style="5" customWidth="1"/>
    <col min="4" max="4" width="40.85546875" style="5" customWidth="1"/>
    <col min="5" max="16384" width="11.42578125" style="5"/>
  </cols>
  <sheetData>
    <row r="1" spans="1:7" ht="12.75" x14ac:dyDescent="0.15">
      <c r="A1" s="9" t="s">
        <v>19</v>
      </c>
      <c r="B1" s="10"/>
      <c r="C1" s="10"/>
      <c r="D1" s="11"/>
      <c r="E1" s="10"/>
      <c r="F1" s="10"/>
    </row>
    <row r="2" spans="1:7" ht="12.75" x14ac:dyDescent="0.15">
      <c r="A2" s="9">
        <f>IF(Rechner_calculateur!C5=Dropdown!B39,1,IF(Rechner_calculateur!C5=Dropdown!B40,2,3))</f>
        <v>1</v>
      </c>
      <c r="B2" s="10"/>
      <c r="C2" s="10"/>
      <c r="D2" s="11"/>
      <c r="E2" s="10"/>
      <c r="F2" s="10"/>
    </row>
    <row r="3" spans="1:7" ht="12.75" x14ac:dyDescent="0.15">
      <c r="A3" s="10"/>
      <c r="B3" s="16" t="s">
        <v>20</v>
      </c>
      <c r="C3" s="16" t="s">
        <v>21</v>
      </c>
      <c r="D3" s="17" t="s">
        <v>22</v>
      </c>
      <c r="E3" s="10"/>
      <c r="F3" s="10"/>
    </row>
    <row r="4" spans="1:7" ht="12.75" x14ac:dyDescent="0.15">
      <c r="A4" s="14" t="str">
        <f t="shared" ref="A4:A71" si="0">IF($A$2=1,B4,IF($A$2=2,C4,IF($A$2=3,D4,"")))</f>
        <v>Texte</v>
      </c>
      <c r="B4" s="12" t="s">
        <v>23</v>
      </c>
      <c r="C4" s="12" t="s">
        <v>24</v>
      </c>
      <c r="D4" s="13" t="s">
        <v>25</v>
      </c>
      <c r="E4" s="15"/>
      <c r="F4" s="15"/>
      <c r="G4" s="7"/>
    </row>
    <row r="5" spans="1:7" ht="12.75" x14ac:dyDescent="0.15">
      <c r="A5" s="12" t="str">
        <f t="shared" si="0"/>
        <v>Sprache:</v>
      </c>
      <c r="B5" s="12" t="s">
        <v>26</v>
      </c>
      <c r="C5" s="12" t="s">
        <v>27</v>
      </c>
      <c r="D5" s="13" t="s">
        <v>212</v>
      </c>
      <c r="E5" s="15"/>
      <c r="F5" s="15"/>
    </row>
    <row r="6" spans="1:7" ht="25.5" x14ac:dyDescent="0.15">
      <c r="A6" s="12" t="str">
        <f t="shared" si="0"/>
        <v>Berechnungstool für die «Schonende Bodenbearbeitung»</v>
      </c>
      <c r="B6" s="3" t="s">
        <v>81</v>
      </c>
      <c r="C6" s="2" t="s">
        <v>114</v>
      </c>
      <c r="D6" s="13" t="s">
        <v>226</v>
      </c>
    </row>
    <row r="7" spans="1:7" ht="12.75" x14ac:dyDescent="0.15">
      <c r="A7" s="12" t="str">
        <f t="shared" si="0"/>
        <v>Version 1.0</v>
      </c>
      <c r="B7" s="12" t="s">
        <v>28</v>
      </c>
      <c r="C7" s="12" t="s">
        <v>28</v>
      </c>
      <c r="D7" s="13" t="s">
        <v>29</v>
      </c>
    </row>
    <row r="8" spans="1:7" ht="12.75" x14ac:dyDescent="0.15">
      <c r="A8" s="12" t="str">
        <f t="shared" si="0"/>
        <v>Jahr:</v>
      </c>
      <c r="B8" s="12" t="s">
        <v>30</v>
      </c>
      <c r="C8" s="12" t="s">
        <v>32</v>
      </c>
      <c r="D8" s="13" t="s">
        <v>34</v>
      </c>
    </row>
    <row r="9" spans="1:7" ht="12.75" x14ac:dyDescent="0.15">
      <c r="A9" s="12" t="str">
        <f t="shared" si="0"/>
        <v>Betrieb:</v>
      </c>
      <c r="B9" s="12" t="s">
        <v>31</v>
      </c>
      <c r="C9" s="12" t="s">
        <v>33</v>
      </c>
      <c r="D9" s="13" t="s">
        <v>35</v>
      </c>
    </row>
    <row r="10" spans="1:7" ht="12.75" x14ac:dyDescent="0.15">
      <c r="A10" s="12" t="str">
        <f t="shared" si="0"/>
        <v>Anleitung</v>
      </c>
      <c r="B10" s="18" t="s">
        <v>39</v>
      </c>
      <c r="C10" s="18" t="s">
        <v>40</v>
      </c>
      <c r="D10" s="19" t="s">
        <v>41</v>
      </c>
    </row>
    <row r="11" spans="1:7" ht="12.75" x14ac:dyDescent="0.15">
      <c r="A11" s="12" t="str">
        <f t="shared" si="0"/>
        <v>grüne Zellen:</v>
      </c>
      <c r="B11" s="18" t="s">
        <v>42</v>
      </c>
      <c r="C11" s="18" t="s">
        <v>43</v>
      </c>
      <c r="D11" s="19" t="s">
        <v>44</v>
      </c>
    </row>
    <row r="12" spans="1:7" ht="12.75" x14ac:dyDescent="0.15">
      <c r="A12" s="12" t="str">
        <f t="shared" si="0"/>
        <v>gelbe Zeilen:</v>
      </c>
      <c r="B12" s="18" t="s">
        <v>45</v>
      </c>
      <c r="C12" s="18" t="s">
        <v>46</v>
      </c>
      <c r="D12" s="19" t="s">
        <v>47</v>
      </c>
    </row>
    <row r="13" spans="1:7" ht="12.75" x14ac:dyDescent="0.15">
      <c r="A13" s="12" t="str">
        <f t="shared" si="0"/>
        <v xml:space="preserve">weisse Zellen: </v>
      </c>
      <c r="B13" s="18" t="s">
        <v>48</v>
      </c>
      <c r="C13" s="18" t="s">
        <v>49</v>
      </c>
      <c r="D13" s="19" t="s">
        <v>50</v>
      </c>
    </row>
    <row r="14" spans="1:7" ht="12.75" x14ac:dyDescent="0.15">
      <c r="A14" s="12" t="str">
        <f t="shared" si="0"/>
        <v>Auswahllisten</v>
      </c>
      <c r="B14" s="18" t="s">
        <v>51</v>
      </c>
      <c r="C14" s="18" t="s">
        <v>52</v>
      </c>
      <c r="D14" s="19" t="s">
        <v>53</v>
      </c>
    </row>
    <row r="15" spans="1:7" ht="12.75" x14ac:dyDescent="0.15">
      <c r="A15" s="12" t="str">
        <f t="shared" si="0"/>
        <v>zur Dateneingabe</v>
      </c>
      <c r="B15" s="18" t="s">
        <v>54</v>
      </c>
      <c r="C15" s="18" t="s">
        <v>55</v>
      </c>
      <c r="D15" s="19" t="s">
        <v>56</v>
      </c>
    </row>
    <row r="16" spans="1:7" ht="12.75" x14ac:dyDescent="0.15">
      <c r="A16" s="12" t="str">
        <f t="shared" si="0"/>
        <v>gesperrte Zellen</v>
      </c>
      <c r="B16" s="18" t="s">
        <v>57</v>
      </c>
      <c r="C16" s="18" t="s">
        <v>58</v>
      </c>
      <c r="D16" s="19" t="s">
        <v>59</v>
      </c>
    </row>
    <row r="17" spans="1:5" ht="12.75" x14ac:dyDescent="0.15">
      <c r="A17" s="12" t="str">
        <f t="shared" si="0"/>
        <v>Total offene Ackerfläche (oAF)</v>
      </c>
      <c r="B17" s="3" t="s">
        <v>291</v>
      </c>
      <c r="C17" s="2" t="s">
        <v>292</v>
      </c>
      <c r="D17" s="48" t="s">
        <v>255</v>
      </c>
      <c r="E17" s="6"/>
    </row>
    <row r="18" spans="1:5" ht="12.75" x14ac:dyDescent="0.15">
      <c r="A18" s="12" t="str">
        <f t="shared" si="0"/>
        <v>ha</v>
      </c>
      <c r="B18" s="8" t="s">
        <v>64</v>
      </c>
      <c r="C18" s="3" t="s">
        <v>64</v>
      </c>
      <c r="D18" s="48" t="s">
        <v>64</v>
      </c>
    </row>
    <row r="19" spans="1:5" ht="12.75" x14ac:dyDescent="0.15">
      <c r="A19" s="12" t="str">
        <f t="shared" si="0"/>
        <v xml:space="preserve">Summe eingegebene oA-Flächen </v>
      </c>
      <c r="B19" s="3" t="s">
        <v>148</v>
      </c>
      <c r="C19" s="2" t="s">
        <v>170</v>
      </c>
      <c r="D19" s="48" t="s">
        <v>258</v>
      </c>
    </row>
    <row r="20" spans="1:5" ht="12.75" x14ac:dyDescent="0.15">
      <c r="A20" s="12" t="str">
        <f t="shared" si="0"/>
        <v>mit Pflug/ohne Pflug</v>
      </c>
      <c r="B20" s="3" t="s">
        <v>275</v>
      </c>
      <c r="C20" s="2" t="s">
        <v>274</v>
      </c>
      <c r="D20" s="48" t="s">
        <v>254</v>
      </c>
    </row>
    <row r="21" spans="1:5" ht="12.75" x14ac:dyDescent="0.15">
      <c r="A21" s="12" t="str">
        <f t="shared" si="0"/>
        <v>Erfasste Flächen entsprechen nicht der eingegebenen offenen Ackerfläche!</v>
      </c>
      <c r="B21" s="3" t="s">
        <v>61</v>
      </c>
      <c r="C21" s="3" t="s">
        <v>75</v>
      </c>
      <c r="D21" s="48" t="s">
        <v>257</v>
      </c>
    </row>
    <row r="22" spans="1:5" ht="12.75" x14ac:dyDescent="0.15">
      <c r="A22" s="12" t="str">
        <f t="shared" si="0"/>
        <v>Weizen/Triticale nach Mais</v>
      </c>
      <c r="B22" s="2" t="s">
        <v>3</v>
      </c>
      <c r="C22" s="3" t="s">
        <v>82</v>
      </c>
      <c r="D22" s="48" t="s">
        <v>194</v>
      </c>
    </row>
    <row r="23" spans="1:5" ht="12.75" x14ac:dyDescent="0.15">
      <c r="A23" s="12" t="str">
        <f t="shared" si="0"/>
        <v>Weizen/Triticale nicht nach Mais</v>
      </c>
      <c r="B23" s="3" t="s">
        <v>4</v>
      </c>
      <c r="C23" s="5" t="s">
        <v>83</v>
      </c>
      <c r="D23" s="48" t="s">
        <v>195</v>
      </c>
    </row>
    <row r="24" spans="1:5" ht="12.75" x14ac:dyDescent="0.15">
      <c r="A24" s="12" t="str">
        <f t="shared" si="0"/>
        <v>Gerste</v>
      </c>
      <c r="B24" s="2" t="s">
        <v>13</v>
      </c>
      <c r="C24" s="3" t="s">
        <v>84</v>
      </c>
      <c r="D24" s="48" t="s">
        <v>196</v>
      </c>
    </row>
    <row r="25" spans="1:5" ht="12.75" x14ac:dyDescent="0.15">
      <c r="A25" s="12" t="str">
        <f t="shared" si="0"/>
        <v>Dinkel</v>
      </c>
      <c r="B25" s="3" t="s">
        <v>14</v>
      </c>
      <c r="C25" s="5" t="s">
        <v>85</v>
      </c>
      <c r="D25" s="48" t="s">
        <v>197</v>
      </c>
    </row>
    <row r="26" spans="1:5" ht="12.75" x14ac:dyDescent="0.15">
      <c r="A26" s="12" t="str">
        <f t="shared" si="0"/>
        <v>Hafer</v>
      </c>
      <c r="B26" s="3" t="s">
        <v>15</v>
      </c>
      <c r="C26" s="3" t="s">
        <v>86</v>
      </c>
      <c r="D26" s="48" t="s">
        <v>198</v>
      </c>
    </row>
    <row r="27" spans="1:5" ht="12.75" x14ac:dyDescent="0.15">
      <c r="A27" s="12" t="str">
        <f t="shared" si="0"/>
        <v>Roggen</v>
      </c>
      <c r="B27" s="3" t="s">
        <v>16</v>
      </c>
      <c r="C27" s="3" t="s">
        <v>87</v>
      </c>
      <c r="D27" s="48" t="s">
        <v>199</v>
      </c>
    </row>
    <row r="28" spans="1:5" ht="12.75" x14ac:dyDescent="0.15">
      <c r="A28" s="12" t="str">
        <f t="shared" si="0"/>
        <v>Mais</v>
      </c>
      <c r="B28" s="3" t="s">
        <v>6</v>
      </c>
      <c r="C28" s="3" t="s">
        <v>88</v>
      </c>
      <c r="D28" s="48" t="s">
        <v>6</v>
      </c>
    </row>
    <row r="29" spans="1:5" ht="12.75" x14ac:dyDescent="0.15">
      <c r="A29" s="12" t="str">
        <f t="shared" si="0"/>
        <v>Kartoffeln</v>
      </c>
      <c r="B29" s="3" t="s">
        <v>7</v>
      </c>
      <c r="C29" s="3" t="s">
        <v>89</v>
      </c>
      <c r="D29" s="48" t="s">
        <v>201</v>
      </c>
    </row>
    <row r="30" spans="1:5" ht="12.75" x14ac:dyDescent="0.15">
      <c r="A30" s="12" t="str">
        <f t="shared" si="0"/>
        <v>Zuckerrüben</v>
      </c>
      <c r="B30" s="3" t="s">
        <v>8</v>
      </c>
      <c r="C30" s="3" t="s">
        <v>90</v>
      </c>
      <c r="D30" s="48" t="s">
        <v>200</v>
      </c>
    </row>
    <row r="31" spans="1:5" ht="12.75" x14ac:dyDescent="0.15">
      <c r="A31" s="12" t="str">
        <f t="shared" si="0"/>
        <v>Raps</v>
      </c>
      <c r="B31" s="3" t="s">
        <v>5</v>
      </c>
      <c r="C31" s="3" t="s">
        <v>91</v>
      </c>
      <c r="D31" s="48" t="s">
        <v>91</v>
      </c>
    </row>
    <row r="32" spans="1:5" ht="12.75" x14ac:dyDescent="0.15">
      <c r="A32" s="12" t="str">
        <f t="shared" si="0"/>
        <v>Sonnenblumen</v>
      </c>
      <c r="B32" s="3" t="s">
        <v>9</v>
      </c>
      <c r="C32" s="3" t="s">
        <v>92</v>
      </c>
      <c r="D32" s="48" t="s">
        <v>202</v>
      </c>
    </row>
    <row r="33" spans="1:6" ht="12.75" x14ac:dyDescent="0.15">
      <c r="A33" s="12" t="str">
        <f t="shared" si="0"/>
        <v>Leguminosen</v>
      </c>
      <c r="B33" s="3" t="s">
        <v>10</v>
      </c>
      <c r="C33" s="3" t="s">
        <v>93</v>
      </c>
      <c r="D33" s="48" t="s">
        <v>203</v>
      </c>
    </row>
    <row r="34" spans="1:6" ht="12.75" x14ac:dyDescent="0.15">
      <c r="A34" s="12" t="str">
        <f t="shared" si="0"/>
        <v>Freilandgemüse</v>
      </c>
      <c r="B34" s="3" t="s">
        <v>11</v>
      </c>
      <c r="C34" s="3" t="s">
        <v>109</v>
      </c>
      <c r="D34" s="48" t="s">
        <v>204</v>
      </c>
    </row>
    <row r="35" spans="1:6" ht="12.75" x14ac:dyDescent="0.15">
      <c r="A35" s="12" t="str">
        <f t="shared" si="0"/>
        <v>Nützlingsstreifen</v>
      </c>
      <c r="B35" s="3" t="s">
        <v>169</v>
      </c>
      <c r="C35" s="3" t="s">
        <v>171</v>
      </c>
      <c r="D35" s="48" t="s">
        <v>205</v>
      </c>
    </row>
    <row r="36" spans="1:6" ht="12.75" x14ac:dyDescent="0.15">
      <c r="A36" s="12" t="str">
        <f>IF($A$2=1,B36,IF($A$2=2,C36,IF($A$2=3,D36,"")))</f>
        <v>Mehrjährige Acker-BFF (Brachen, Säume, etc.)</v>
      </c>
      <c r="B36" s="3" t="s">
        <v>168</v>
      </c>
      <c r="C36" s="3" t="s">
        <v>172</v>
      </c>
      <c r="D36" s="48" t="s">
        <v>206</v>
      </c>
    </row>
    <row r="37" spans="1:6" ht="12.75" x14ac:dyDescent="0.15">
      <c r="A37" s="12" t="str">
        <f t="shared" si="0"/>
        <v>Weiteres</v>
      </c>
      <c r="B37" s="3" t="s">
        <v>12</v>
      </c>
      <c r="C37" s="3" t="s">
        <v>94</v>
      </c>
      <c r="D37" s="48" t="s">
        <v>207</v>
      </c>
    </row>
    <row r="38" spans="1:6" ht="12.75" x14ac:dyDescent="0.15">
      <c r="A38" s="12" t="str">
        <f t="shared" si="0"/>
        <v>Kunstwiese mit Direktsaat</v>
      </c>
      <c r="B38" s="2" t="s">
        <v>0</v>
      </c>
      <c r="C38" s="2" t="s">
        <v>95</v>
      </c>
      <c r="D38" s="48" t="s">
        <v>267</v>
      </c>
    </row>
    <row r="39" spans="1:6" ht="12.75" x14ac:dyDescent="0.15">
      <c r="A39" s="12" t="str">
        <f t="shared" si="0"/>
        <v>Kunstwiese ohne Direktsaat</v>
      </c>
      <c r="B39" s="2" t="s">
        <v>80</v>
      </c>
      <c r="C39" s="3" t="s">
        <v>96</v>
      </c>
      <c r="D39" s="48" t="s">
        <v>208</v>
      </c>
    </row>
    <row r="40" spans="1:6" ht="12.75" x14ac:dyDescent="0.15">
      <c r="A40" s="12" t="str">
        <f t="shared" si="0"/>
        <v>Berechnungen</v>
      </c>
      <c r="B40" s="2" t="s">
        <v>17</v>
      </c>
      <c r="C40" s="5" t="s">
        <v>97</v>
      </c>
      <c r="D40" s="48" t="s">
        <v>209</v>
      </c>
    </row>
    <row r="41" spans="1:6" ht="12.75" x14ac:dyDescent="0.15">
      <c r="A41" s="12" t="str">
        <f t="shared" si="0"/>
        <v>60 % der oAF des Betriebs</v>
      </c>
      <c r="B41" s="20" t="s">
        <v>142</v>
      </c>
      <c r="C41" s="3" t="s">
        <v>173</v>
      </c>
      <c r="D41" s="48" t="s">
        <v>256</v>
      </c>
    </row>
    <row r="42" spans="1:6" ht="12.75" x14ac:dyDescent="0.15">
      <c r="A42" s="12" t="str">
        <f>IF($A$2=1,B42,IF($A$2=2,C42,IF($A$2=3,D42,"")))</f>
        <v xml:space="preserve">Ohne Pflug bewirtschaftete Fläche (anrechenbar) </v>
      </c>
      <c r="B42" s="21" t="s">
        <v>294</v>
      </c>
      <c r="C42" s="3" t="s">
        <v>293</v>
      </c>
      <c r="D42" s="2" t="s">
        <v>295</v>
      </c>
      <c r="F42" s="3"/>
    </row>
    <row r="43" spans="1:6" ht="12.75" x14ac:dyDescent="0.15">
      <c r="A43" s="12" t="str">
        <f t="shared" si="0"/>
        <v>Fläche</v>
      </c>
      <c r="B43" s="21" t="s">
        <v>69</v>
      </c>
      <c r="C43" s="3" t="s">
        <v>98</v>
      </c>
      <c r="D43" s="48" t="s">
        <v>210</v>
      </c>
    </row>
    <row r="44" spans="1:6" ht="12.75" x14ac:dyDescent="0.15">
      <c r="A44" s="12" t="str">
        <f t="shared" si="0"/>
        <v>Wird der Beitrag erfüllt?</v>
      </c>
      <c r="B44" s="2" t="s">
        <v>18</v>
      </c>
      <c r="C44" s="5" t="s">
        <v>99</v>
      </c>
      <c r="D44" s="48" t="s">
        <v>211</v>
      </c>
    </row>
    <row r="45" spans="1:6" ht="12.75" x14ac:dyDescent="0.15">
      <c r="A45" s="12" t="str">
        <f t="shared" si="0"/>
        <v>Parzellen-Name</v>
      </c>
      <c r="B45" s="3" t="s">
        <v>74</v>
      </c>
      <c r="C45" s="2" t="s">
        <v>277</v>
      </c>
      <c r="D45" s="48" t="s">
        <v>265</v>
      </c>
    </row>
    <row r="46" spans="1:6" ht="12.75" x14ac:dyDescent="0.15">
      <c r="A46" s="12" t="str">
        <f t="shared" si="0"/>
        <v>(Kultur im Dropdown-Menü auswählen)</v>
      </c>
      <c r="B46" s="5" t="s">
        <v>65</v>
      </c>
      <c r="C46" s="5" t="s">
        <v>100</v>
      </c>
      <c r="D46" s="48" t="s">
        <v>266</v>
      </c>
    </row>
    <row r="47" spans="1:6" ht="12.75" x14ac:dyDescent="0.15">
      <c r="A47" s="12" t="str">
        <f t="shared" si="0"/>
        <v>Total offene Ackerflächen</v>
      </c>
      <c r="B47" s="2" t="s">
        <v>127</v>
      </c>
      <c r="C47" s="2" t="s">
        <v>185</v>
      </c>
      <c r="D47" s="48" t="s">
        <v>259</v>
      </c>
    </row>
    <row r="48" spans="1:6" ht="12.75" x14ac:dyDescent="0.15">
      <c r="A48" s="12" t="str">
        <f t="shared" si="0"/>
        <v>* = Pfluglos ist nicht anrechenbar</v>
      </c>
      <c r="B48" s="22" t="s">
        <v>145</v>
      </c>
      <c r="C48" s="5" t="s">
        <v>101</v>
      </c>
      <c r="D48" s="48" t="s">
        <v>213</v>
      </c>
    </row>
    <row r="49" spans="1:4" ht="12.75" x14ac:dyDescent="0.15">
      <c r="A49" s="12" t="str">
        <f>IF($A$2=1,B49,IF($A$2=2,C49,IF($A$2=3,D49,"")))</f>
        <v>unter «Fläche mit Pflug» erfassen</v>
      </c>
      <c r="B49" s="22" t="s">
        <v>103</v>
      </c>
      <c r="C49" s="5" t="s">
        <v>102</v>
      </c>
      <c r="D49" s="48" t="s">
        <v>215</v>
      </c>
    </row>
    <row r="50" spans="1:4" ht="12.75" x14ac:dyDescent="0.15">
      <c r="A50" s="12" t="str">
        <f t="shared" si="0"/>
        <v>Ja</v>
      </c>
      <c r="B50" s="3" t="s">
        <v>66</v>
      </c>
      <c r="C50" s="3" t="s">
        <v>104</v>
      </c>
      <c r="D50" s="48" t="s">
        <v>216</v>
      </c>
    </row>
    <row r="51" spans="1:4" ht="12.75" x14ac:dyDescent="0.15">
      <c r="A51" s="12" t="str">
        <f t="shared" si="0"/>
        <v>Nein</v>
      </c>
      <c r="B51" s="2" t="s">
        <v>67</v>
      </c>
      <c r="C51" s="3" t="s">
        <v>105</v>
      </c>
      <c r="D51" s="48" t="s">
        <v>217</v>
      </c>
    </row>
    <row r="52" spans="1:4" ht="12.75" x14ac:dyDescent="0.15">
      <c r="A52" s="12" t="str">
        <f t="shared" si="0"/>
        <v>Zu Beachten</v>
      </c>
      <c r="B52" s="2" t="s">
        <v>68</v>
      </c>
      <c r="C52" s="5" t="s">
        <v>106</v>
      </c>
      <c r="D52" s="48" t="s">
        <v>218</v>
      </c>
    </row>
    <row r="53" spans="1:4" ht="12.75" x14ac:dyDescent="0.15">
      <c r="A53" s="12" t="str">
        <f t="shared" si="0"/>
        <v>Werden Zwischenkulturen angebaut, darf dafür ebenfalls kein Pflug eingesetzt werden.</v>
      </c>
      <c r="B53" s="2" t="s">
        <v>137</v>
      </c>
      <c r="C53" s="2" t="s">
        <v>115</v>
      </c>
      <c r="D53" s="48" t="s">
        <v>219</v>
      </c>
    </row>
    <row r="54" spans="1:4" ht="12.75" x14ac:dyDescent="0.15">
      <c r="A54" s="12" t="str">
        <f t="shared" si="0"/>
        <v>Die Anforderungen an den Beitrag «Schonende Bodenbearbeitung» müssen ab der Ernte der Vorkultur bis zur Ernte der Hauptkultur eingehalten werden.</v>
      </c>
      <c r="B54" s="2" t="s">
        <v>308</v>
      </c>
      <c r="C54" s="5" t="s">
        <v>116</v>
      </c>
      <c r="D54" s="49" t="s">
        <v>220</v>
      </c>
    </row>
    <row r="55" spans="1:4" ht="12.75" x14ac:dyDescent="0.15">
      <c r="A55" s="12" t="str">
        <f t="shared" si="0"/>
        <v>Kultur</v>
      </c>
      <c r="B55" s="2" t="s">
        <v>107</v>
      </c>
      <c r="C55" s="3" t="s">
        <v>108</v>
      </c>
      <c r="D55" s="48" t="s">
        <v>221</v>
      </c>
    </row>
    <row r="56" spans="1:4" ht="12.75" x14ac:dyDescent="0.15">
      <c r="A56" s="12" t="str">
        <f t="shared" si="0"/>
        <v>Fläche ohne Pflug (ha)</v>
      </c>
      <c r="B56" s="2" t="s">
        <v>1</v>
      </c>
      <c r="C56" s="5" t="s">
        <v>110</v>
      </c>
      <c r="D56" s="2" t="s">
        <v>214</v>
      </c>
    </row>
    <row r="57" spans="1:4" ht="12.75" x14ac:dyDescent="0.15">
      <c r="A57" s="12" t="str">
        <f t="shared" si="0"/>
        <v>Fläche mit Pflug (ha)</v>
      </c>
      <c r="B57" s="3" t="s">
        <v>2</v>
      </c>
      <c r="C57" s="5" t="s">
        <v>111</v>
      </c>
      <c r="D57" s="48" t="s">
        <v>222</v>
      </c>
    </row>
    <row r="58" spans="1:4" ht="12.75" x14ac:dyDescent="0.15">
      <c r="A58" s="12"/>
    </row>
    <row r="59" spans="1:4" ht="12.75" x14ac:dyDescent="0.15">
      <c r="A59" s="12" t="str">
        <f t="shared" si="0"/>
        <v>Hinweise</v>
      </c>
      <c r="B59" s="5" t="s">
        <v>60</v>
      </c>
      <c r="C59" s="5" t="s">
        <v>112</v>
      </c>
      <c r="D59" s="2" t="s">
        <v>223</v>
      </c>
    </row>
    <row r="60" spans="1:4" ht="12.75" x14ac:dyDescent="0.15">
      <c r="A60" s="12" t="str">
        <f t="shared" si="0"/>
        <v>Dieser Rechner soll nur ein einfaches Entscheidungstool für den Beitrag «Schonende Bodenbearbeitung» sein.</v>
      </c>
      <c r="B60" s="3" t="s">
        <v>305</v>
      </c>
      <c r="C60" s="20" t="s">
        <v>113</v>
      </c>
      <c r="D60" s="3" t="s">
        <v>224</v>
      </c>
    </row>
    <row r="61" spans="1:4" ht="12.75" x14ac:dyDescent="0.15">
      <c r="A61" s="12" t="str">
        <f t="shared" si="0"/>
        <v>Die offene Ackerfläche (oAF) ist die Ackerfläche ohne die Kunstwiese.</v>
      </c>
      <c r="B61" s="5" t="s">
        <v>63</v>
      </c>
      <c r="C61" s="2" t="s">
        <v>174</v>
      </c>
      <c r="D61" s="3" t="s">
        <v>225</v>
      </c>
    </row>
    <row r="62" spans="1:4" ht="12.75" x14ac:dyDescent="0.15">
      <c r="A62" s="12" t="str">
        <f t="shared" si="0"/>
        <v>Zu «Fläche ohne Pflug» zählen die Verfahren Direktsaat, Streifensaat/Striptill und Mulchsaat</v>
      </c>
      <c r="B62" s="4" t="s">
        <v>146</v>
      </c>
      <c r="C62" s="5" t="s">
        <v>117</v>
      </c>
      <c r="D62" s="50" t="s">
        <v>269</v>
      </c>
    </row>
    <row r="63" spans="1:4" s="25" customFormat="1" ht="12.75" x14ac:dyDescent="0.15">
      <c r="A63" s="12" t="str">
        <f t="shared" si="0"/>
        <v xml:space="preserve">Die Anforderungen an den Beitrag sind, dass 60 % der oAF ohne Pflug bewirtschaftet werden. </v>
      </c>
      <c r="B63" s="26" t="s">
        <v>147</v>
      </c>
      <c r="C63" s="26" t="s">
        <v>175</v>
      </c>
      <c r="D63" s="26" t="s">
        <v>260</v>
      </c>
    </row>
    <row r="64" spans="1:4" s="25" customFormat="1" ht="12.75" x14ac:dyDescent="0.15">
      <c r="A64" s="12" t="str">
        <f t="shared" si="0"/>
        <v>Die bodenschonende Bearbeitung kann parzellenweise erfolgen.</v>
      </c>
      <c r="B64" s="25" t="s">
        <v>76</v>
      </c>
      <c r="C64" s="26" t="s">
        <v>176</v>
      </c>
      <c r="D64" s="26" t="s">
        <v>227</v>
      </c>
    </row>
    <row r="65" spans="1:4" s="25" customFormat="1" ht="12.75" x14ac:dyDescent="0.15">
      <c r="A65" s="12" t="str">
        <f t="shared" si="0"/>
        <v>Nicht alle Flächen derselben Hauptkultur müssen ohne Pflug bewirtschaftet werden.</v>
      </c>
      <c r="B65" s="26" t="s">
        <v>77</v>
      </c>
      <c r="C65" s="26" t="s">
        <v>177</v>
      </c>
      <c r="D65" s="26" t="s">
        <v>228</v>
      </c>
    </row>
    <row r="66" spans="1:4" s="25" customFormat="1" ht="12.75" x14ac:dyDescent="0.15">
      <c r="A66" s="12" t="str">
        <f t="shared" si="0"/>
        <v>Es ist möglich pro Kultur in beiden Spalten «Fläche mit Pflug» und «Fläche ohne Pflug» etwas einzutragen.</v>
      </c>
      <c r="B66" s="26" t="s">
        <v>133</v>
      </c>
      <c r="C66" s="26" t="s">
        <v>178</v>
      </c>
      <c r="D66" s="26" t="s">
        <v>229</v>
      </c>
    </row>
    <row r="67" spans="1:4" s="25" customFormat="1" ht="12.75" x14ac:dyDescent="0.15">
      <c r="A67" s="12" t="str">
        <f t="shared" si="0"/>
        <v xml:space="preserve">Wenn «Bodenbearbeitung ohne Pflug» eingetragen wird, darf in den Zwischenkulturen auch kein Pflug eingesetzt werden. </v>
      </c>
      <c r="B67" s="26" t="s">
        <v>139</v>
      </c>
      <c r="C67" s="26" t="s">
        <v>179</v>
      </c>
      <c r="D67" s="26" t="s">
        <v>230</v>
      </c>
    </row>
    <row r="68" spans="1:4" s="25" customFormat="1" ht="12.75" x14ac:dyDescent="0.15">
      <c r="A68" s="12" t="str">
        <f t="shared" si="0"/>
        <v xml:space="preserve">Die Anforderungen müssen ab der Ernte der Vorkultur bis zur Ernte der Hauptkultur eingehalten werden. </v>
      </c>
      <c r="B68" s="25" t="s">
        <v>79</v>
      </c>
      <c r="C68" s="25" t="s">
        <v>118</v>
      </c>
      <c r="D68" s="26" t="s">
        <v>279</v>
      </c>
    </row>
    <row r="69" spans="1:4" s="25" customFormat="1" ht="12.75" x14ac:dyDescent="0.15">
      <c r="A69" s="12" t="str">
        <f t="shared" si="0"/>
        <v xml:space="preserve">Für das Anlegen von Zwischenkulturen ohne Pflug gibt es keine Beiträge. </v>
      </c>
      <c r="B69" s="26" t="s">
        <v>78</v>
      </c>
      <c r="C69" s="25" t="s">
        <v>119</v>
      </c>
      <c r="D69" s="26" t="s">
        <v>280</v>
      </c>
    </row>
    <row r="70" spans="1:4" s="23" customFormat="1" ht="12.75" x14ac:dyDescent="0.15">
      <c r="A70" s="12" t="str">
        <f t="shared" si="0"/>
        <v xml:space="preserve">Für Weizen oder Triticale nach Mais gibt es keine Beiträge und die Fläche zählt nicht zu den 60 %, auch wenn der Anbau </v>
      </c>
      <c r="B70" s="24" t="s">
        <v>149</v>
      </c>
      <c r="C70" s="24" t="s">
        <v>285</v>
      </c>
      <c r="D70" s="24" t="s">
        <v>281</v>
      </c>
    </row>
    <row r="71" spans="1:4" s="23" customFormat="1" ht="12.75" x14ac:dyDescent="0.15">
      <c r="A71" s="12" t="str">
        <f t="shared" si="0"/>
        <v xml:space="preserve">pfluglos bspw. mit Mulchsaat erfolgte.  </v>
      </c>
      <c r="B71" s="24" t="s">
        <v>150</v>
      </c>
      <c r="C71" s="24" t="s">
        <v>286</v>
      </c>
      <c r="D71" s="24" t="s">
        <v>282</v>
      </c>
    </row>
    <row r="72" spans="1:4" s="23" customFormat="1" ht="12.75" x14ac:dyDescent="0.15">
      <c r="A72" s="12" t="str">
        <f t="shared" ref="A72:A93" si="1">IF($A$2=1,B72,IF($A$2=2,C72,IF($A$2=3,D72,"")))</f>
        <v>Nur für das Anlegen einer Kunstwiese (KW) mit Direktsaat werden Beiträge ausbezahlt.</v>
      </c>
      <c r="B72" s="24" t="s">
        <v>151</v>
      </c>
      <c r="C72" s="24" t="s">
        <v>180</v>
      </c>
      <c r="D72" s="24" t="s">
        <v>231</v>
      </c>
    </row>
    <row r="73" spans="1:4" s="23" customFormat="1" ht="12.75" x14ac:dyDescent="0.15">
      <c r="A73" s="12" t="str">
        <f t="shared" si="1"/>
        <v xml:space="preserve">Das Anlegen von KW mit Mulchsaat gibt keine Beiträge. </v>
      </c>
      <c r="B73" s="26" t="s">
        <v>152</v>
      </c>
      <c r="C73" s="24" t="s">
        <v>181</v>
      </c>
      <c r="D73" s="24" t="s">
        <v>270</v>
      </c>
    </row>
    <row r="74" spans="1:4" s="23" customFormat="1" ht="12.75" x14ac:dyDescent="0.15">
      <c r="A74" s="12" t="str">
        <f t="shared" si="1"/>
        <v xml:space="preserve">Die KW ist Hauptkultur auf der entsprechenden Fläche und muss mind. bis zum 1. Juni bestehen bleiben (kein Zwischenfutter). </v>
      </c>
      <c r="B74" s="24" t="s">
        <v>136</v>
      </c>
      <c r="C74" s="24" t="s">
        <v>287</v>
      </c>
      <c r="D74" s="24" t="s">
        <v>283</v>
      </c>
    </row>
    <row r="75" spans="1:4" s="23" customFormat="1" ht="12.75" x14ac:dyDescent="0.15">
      <c r="A75" s="12" t="str">
        <f t="shared" si="1"/>
        <v>KW die im Herbst angelegt werden, zählen zu den 60 % des nächsten Jahres.</v>
      </c>
      <c r="B75" s="26" t="s">
        <v>309</v>
      </c>
      <c r="C75" s="24" t="s">
        <v>288</v>
      </c>
      <c r="D75" s="24" t="s">
        <v>284</v>
      </c>
    </row>
    <row r="76" spans="1:4" s="23" customFormat="1" ht="12.75" x14ac:dyDescent="0.15">
      <c r="A76" s="12" t="str">
        <f t="shared" si="1"/>
        <v xml:space="preserve">KW die im Frühling als Hauptkultur angelegt werden, zählen zum laufenden Jahr. </v>
      </c>
      <c r="B76" s="26" t="s">
        <v>132</v>
      </c>
      <c r="C76" s="24" t="s">
        <v>182</v>
      </c>
      <c r="D76" s="24" t="s">
        <v>271</v>
      </c>
    </row>
    <row r="77" spans="1:4" s="23" customFormat="1" ht="12.75" x14ac:dyDescent="0.15">
      <c r="A77" s="12" t="str">
        <f t="shared" si="1"/>
        <v xml:space="preserve">Wie im bisherigen REB auch, ist der Einsatz eines Schälpfluges zur Unkrautregulierung in der Mulchsaat erlaubt, sofern nicht tiefer </v>
      </c>
      <c r="B77" s="24" t="s">
        <v>153</v>
      </c>
      <c r="C77" s="24" t="s">
        <v>183</v>
      </c>
      <c r="D77" s="51" t="s">
        <v>232</v>
      </c>
    </row>
    <row r="78" spans="1:4" s="23" customFormat="1" ht="12.75" x14ac:dyDescent="0.15">
      <c r="A78" s="12" t="str">
        <f t="shared" ref="A78" si="2">IF($A$2=1,B78,IF($A$2=2,C78,IF($A$2=3,D78,"")))</f>
        <v xml:space="preserve">als 10 cm gearbeitet wird.  </v>
      </c>
      <c r="B78" s="24" t="s">
        <v>154</v>
      </c>
      <c r="C78" s="24" t="s">
        <v>184</v>
      </c>
      <c r="D78" s="51" t="s">
        <v>233</v>
      </c>
    </row>
    <row r="79" spans="1:4" s="23" customFormat="1" ht="12.75" x14ac:dyDescent="0.15">
      <c r="A79" s="12" t="str">
        <f t="shared" si="1"/>
        <v xml:space="preserve">Von der Ernte der Vorkultur bis zur Ernte der für den Beitrag angemeldeten Hauptkultur muss aber auf Herbizide </v>
      </c>
      <c r="B79" s="24" t="s">
        <v>155</v>
      </c>
      <c r="C79" s="24" t="s">
        <v>120</v>
      </c>
      <c r="D79" s="24" t="s">
        <v>234</v>
      </c>
    </row>
    <row r="80" spans="1:4" s="23" customFormat="1" ht="12.75" x14ac:dyDescent="0.15">
      <c r="A80" s="12" t="str">
        <f>IF($A$2=1,B80,IF($A$2=2,C80,IF($A$2=3,D80,"")))</f>
        <v xml:space="preserve">verzichtet werden. </v>
      </c>
      <c r="B80" s="24" t="s">
        <v>156</v>
      </c>
      <c r="C80" s="24" t="s">
        <v>278</v>
      </c>
      <c r="D80" s="23" t="s">
        <v>235</v>
      </c>
    </row>
    <row r="81" spans="1:4" s="25" customFormat="1" ht="12.75" x14ac:dyDescent="0.15">
      <c r="A81" s="12" t="str">
        <f t="shared" si="1"/>
        <v xml:space="preserve">Die Summe der Flächen mit Pflug/ohne Pflug muss mit dem Total der oAF übereinstimmen. </v>
      </c>
      <c r="B81" s="26" t="s">
        <v>310</v>
      </c>
      <c r="C81" s="26" t="s">
        <v>121</v>
      </c>
      <c r="D81" s="26" t="s">
        <v>261</v>
      </c>
    </row>
    <row r="82" spans="1:4" s="25" customFormat="1" ht="12.75" x14ac:dyDescent="0.15">
      <c r="A82" s="12" t="str">
        <f t="shared" si="1"/>
        <v>Ist das nicht der Fall, wurden Kulturen oder Parzellen vergessen oder falsch eingetragen.</v>
      </c>
      <c r="B82" s="26" t="s">
        <v>311</v>
      </c>
      <c r="C82" s="25" t="s">
        <v>122</v>
      </c>
      <c r="D82" s="26" t="s">
        <v>236</v>
      </c>
    </row>
    <row r="83" spans="1:4" ht="12.75" x14ac:dyDescent="0.15">
      <c r="A83" s="12" t="str">
        <f t="shared" si="1"/>
        <v>Weitere Informationen zur Pa.Iv.19.475 und bodenschonenden Bearbeitung:</v>
      </c>
      <c r="B83" s="2" t="s">
        <v>306</v>
      </c>
      <c r="C83" s="5" t="s">
        <v>123</v>
      </c>
      <c r="D83" s="3" t="s">
        <v>237</v>
      </c>
    </row>
    <row r="84" spans="1:4" ht="12.75" x14ac:dyDescent="0.15">
      <c r="A84" s="12" t="str">
        <f t="shared" si="1"/>
        <v>Total Ackerfläche</v>
      </c>
      <c r="B84" s="3" t="s">
        <v>124</v>
      </c>
      <c r="C84" s="2" t="s">
        <v>186</v>
      </c>
      <c r="D84" s="3" t="s">
        <v>238</v>
      </c>
    </row>
    <row r="85" spans="1:4" ht="12.75" x14ac:dyDescent="0.15">
      <c r="A85" s="12" t="str">
        <f t="shared" si="1"/>
        <v>Total Kunstwiese</v>
      </c>
      <c r="B85" s="3" t="s">
        <v>125</v>
      </c>
      <c r="C85" s="2" t="s">
        <v>157</v>
      </c>
      <c r="D85" s="2" t="s">
        <v>239</v>
      </c>
    </row>
    <row r="86" spans="1:4" ht="12.75" x14ac:dyDescent="0.15">
      <c r="A86" s="12" t="str">
        <f t="shared" si="1"/>
        <v>Kunstwiese mit Direktsaat Sommer</v>
      </c>
      <c r="B86" s="42" t="s">
        <v>144</v>
      </c>
      <c r="C86" s="5" t="s">
        <v>158</v>
      </c>
      <c r="D86" s="3" t="s">
        <v>247</v>
      </c>
    </row>
    <row r="87" spans="1:4" ht="12.75" x14ac:dyDescent="0.15">
      <c r="A87" s="12" t="str">
        <f t="shared" si="1"/>
        <v>Hauptkulturen auf der offenen Ackerfläche</v>
      </c>
      <c r="B87" s="3" t="s">
        <v>126</v>
      </c>
      <c r="C87" s="5" t="s">
        <v>159</v>
      </c>
      <c r="D87" s="3" t="s">
        <v>262</v>
      </c>
    </row>
    <row r="88" spans="1:4" ht="12.75" x14ac:dyDescent="0.15">
      <c r="A88" s="12" t="str">
        <f t="shared" si="1"/>
        <v>Fläche (ha)</v>
      </c>
      <c r="B88" s="3" t="s">
        <v>130</v>
      </c>
      <c r="C88" s="3" t="s">
        <v>187</v>
      </c>
      <c r="D88" s="3" t="s">
        <v>240</v>
      </c>
    </row>
    <row r="89" spans="1:4" ht="12.75" x14ac:dyDescent="0.15">
      <c r="A89" s="12" t="str">
        <f t="shared" si="1"/>
        <v>ohne Direktsaat</v>
      </c>
      <c r="B89" s="3" t="s">
        <v>128</v>
      </c>
      <c r="C89" s="3" t="s">
        <v>188</v>
      </c>
      <c r="D89" s="3" t="s">
        <v>241</v>
      </c>
    </row>
    <row r="90" spans="1:4" ht="12.75" x14ac:dyDescent="0.15">
      <c r="A90" s="12" t="str">
        <f t="shared" si="1"/>
        <v xml:space="preserve">Total Kunstwiesenfläche mit Direktsaat </v>
      </c>
      <c r="B90" s="3" t="s">
        <v>134</v>
      </c>
      <c r="C90" s="3" t="s">
        <v>189</v>
      </c>
      <c r="D90" s="3" t="s">
        <v>268</v>
      </c>
    </row>
    <row r="91" spans="1:4" ht="12.75" x14ac:dyDescent="0.15">
      <c r="A91" s="12" t="str">
        <f t="shared" si="1"/>
        <v>Nur für das Anlegen von Kunstwiese mit Direktsaat werden Beiträge ausgerichtet.</v>
      </c>
      <c r="B91" s="3" t="s">
        <v>307</v>
      </c>
      <c r="C91" s="2" t="s">
        <v>190</v>
      </c>
      <c r="D91" s="3" t="s">
        <v>246</v>
      </c>
    </row>
    <row r="92" spans="1:4" ht="12.75" x14ac:dyDescent="0.15">
      <c r="A92" s="12" t="str">
        <f t="shared" si="1"/>
        <v xml:space="preserve">Die Beiträge werden erst im folgenden Jahr ausbezahlt. </v>
      </c>
      <c r="B92" s="3" t="s">
        <v>129</v>
      </c>
      <c r="C92" s="5" t="s">
        <v>160</v>
      </c>
      <c r="D92" s="3" t="s">
        <v>242</v>
      </c>
    </row>
    <row r="93" spans="1:4" ht="12.75" x14ac:dyDescent="0.15">
      <c r="A93" s="12" t="str">
        <f t="shared" si="1"/>
        <v>Siehe README für weitere Informationen.</v>
      </c>
      <c r="B93" s="3" t="s">
        <v>131</v>
      </c>
      <c r="C93" s="5" t="s">
        <v>161</v>
      </c>
      <c r="D93" s="3" t="s">
        <v>243</v>
      </c>
    </row>
    <row r="94" spans="1:4" ht="12.75" x14ac:dyDescent="0.15">
      <c r="A94" s="12" t="str">
        <f t="shared" ref="A94:A97" si="3">IF($A$2=1,B94,IF($A$2=2,C94,IF($A$2=3,D94,"")))</f>
        <v>Hinweis für Weizen/Triticale nach Mais</v>
      </c>
      <c r="B94" s="3" t="s">
        <v>135</v>
      </c>
      <c r="C94" s="5" t="s">
        <v>162</v>
      </c>
      <c r="D94" s="3" t="s">
        <v>251</v>
      </c>
    </row>
    <row r="95" spans="1:4" ht="12.75" x14ac:dyDescent="0.15">
      <c r="A95" s="12" t="str">
        <f t="shared" si="3"/>
        <v>Anleitung</v>
      </c>
      <c r="B95" s="3" t="s">
        <v>39</v>
      </c>
      <c r="C95" s="5" t="s">
        <v>163</v>
      </c>
      <c r="D95" s="3" t="s">
        <v>244</v>
      </c>
    </row>
    <row r="96" spans="1:4" ht="12.75" x14ac:dyDescent="0.15">
      <c r="A96" s="12" t="str">
        <f t="shared" si="3"/>
        <v xml:space="preserve">Die definitive Berechnung erfolgt durch den Kanton. </v>
      </c>
      <c r="B96" s="3" t="s">
        <v>138</v>
      </c>
      <c r="C96" s="5" t="s">
        <v>164</v>
      </c>
      <c r="D96" s="3" t="s">
        <v>245</v>
      </c>
    </row>
    <row r="97" spans="1:4" ht="12.75" x14ac:dyDescent="0.15">
      <c r="A97" s="12" t="str">
        <f t="shared" si="3"/>
        <v>Fläche Kunstwiese mit Direktsaat</v>
      </c>
      <c r="B97" s="3" t="s">
        <v>140</v>
      </c>
      <c r="C97" s="2" t="s">
        <v>191</v>
      </c>
      <c r="D97" s="3" t="s">
        <v>264</v>
      </c>
    </row>
    <row r="98" spans="1:4" ht="12.75" x14ac:dyDescent="0.15">
      <c r="A98" s="12" t="str">
        <f t="shared" ref="A98:A121" si="4">IF($A$2=1,B98,IF($A$2=2,C98,IF($A$2=3,D98,"")))</f>
        <v>Für Beitrag berechtigte Fläche</v>
      </c>
      <c r="B98" s="3" t="s">
        <v>141</v>
      </c>
      <c r="C98" s="5" t="s">
        <v>165</v>
      </c>
      <c r="D98" s="3" t="s">
        <v>250</v>
      </c>
    </row>
    <row r="99" spans="1:4" ht="12.75" x14ac:dyDescent="0.15">
      <c r="A99" s="12" t="str">
        <f t="shared" si="4"/>
        <v>Kunstwiese mit Direktsaat Herbst</v>
      </c>
      <c r="B99" s="3" t="s">
        <v>143</v>
      </c>
      <c r="C99" s="2" t="s">
        <v>192</v>
      </c>
      <c r="D99" s="2" t="s">
        <v>248</v>
      </c>
    </row>
    <row r="100" spans="1:4" ht="12.75" x14ac:dyDescent="0.15">
      <c r="A100" s="12" t="str">
        <f t="shared" si="4"/>
        <v xml:space="preserve">Flächen mit bestehenden Bunt- u. Rotationsbrachen und Säumen werden von der Fläche abgezogen. </v>
      </c>
      <c r="B100" s="3" t="s">
        <v>167</v>
      </c>
      <c r="C100" s="5" t="s">
        <v>166</v>
      </c>
      <c r="D100" s="50" t="s">
        <v>249</v>
      </c>
    </row>
    <row r="101" spans="1:4" ht="12.75" x14ac:dyDescent="0.15">
      <c r="A101" s="12" t="str">
        <f t="shared" si="4"/>
        <v>Total Flächen mit bestehenden Bunt- u. Rotations-</v>
      </c>
      <c r="B101" s="3" t="s">
        <v>290</v>
      </c>
      <c r="C101" s="2" t="s">
        <v>272</v>
      </c>
      <c r="D101" s="50" t="s">
        <v>252</v>
      </c>
    </row>
    <row r="102" spans="1:4" ht="12.75" x14ac:dyDescent="0.15">
      <c r="A102" s="12" t="str">
        <f>IF($A$2=1,B102,IF($A$2=2,C102,IF($A$2=3,D102,"")))</f>
        <v>brachen und Säumen</v>
      </c>
      <c r="B102" s="22" t="s">
        <v>303</v>
      </c>
      <c r="C102" s="5" t="s">
        <v>273</v>
      </c>
      <c r="D102" s="5" t="s">
        <v>253</v>
      </c>
    </row>
    <row r="103" spans="1:4" ht="12.75" x14ac:dyDescent="0.15">
      <c r="A103" s="12" t="str">
        <f t="shared" ref="A103:A110" si="5">IF($A$2=1,B103,IF($A$2=2,C103,IF($A$2=3,D103,"")))</f>
        <v>Massgebende oAF für die Berechnung</v>
      </c>
      <c r="B103" s="3" t="s">
        <v>304</v>
      </c>
      <c r="C103" s="2" t="s">
        <v>193</v>
      </c>
      <c r="D103" s="3" t="s">
        <v>263</v>
      </c>
    </row>
    <row r="104" spans="1:4" ht="12.75" x14ac:dyDescent="0.15">
      <c r="A104" s="12" t="str">
        <f t="shared" si="5"/>
        <v xml:space="preserve"> </v>
      </c>
      <c r="B104" s="3" t="s">
        <v>278</v>
      </c>
      <c r="C104" s="3" t="s">
        <v>276</v>
      </c>
      <c r="D104" s="3" t="s">
        <v>278</v>
      </c>
    </row>
    <row r="105" spans="1:4" ht="12.75" x14ac:dyDescent="0.15">
      <c r="A105" s="12">
        <f t="shared" si="5"/>
        <v>0</v>
      </c>
    </row>
    <row r="106" spans="1:4" ht="12.75" x14ac:dyDescent="0.15">
      <c r="A106" s="12">
        <f t="shared" si="5"/>
        <v>0</v>
      </c>
    </row>
    <row r="107" spans="1:4" ht="12.75" x14ac:dyDescent="0.15">
      <c r="A107" s="12" t="str">
        <f t="shared" si="5"/>
        <v>Dieses von der AGRIDEA zur Verfügung gestellte Tool wird auf eigene Verantwortung genutzt.</v>
      </c>
      <c r="B107" s="3" t="s">
        <v>296</v>
      </c>
      <c r="C107" s="5" t="s">
        <v>299</v>
      </c>
      <c r="D107" s="5" t="s">
        <v>300</v>
      </c>
    </row>
    <row r="108" spans="1:4" ht="12.75" x14ac:dyDescent="0.15">
      <c r="A108" s="12" t="str">
        <f t="shared" si="5"/>
        <v xml:space="preserve">Die Nutzung unterliegt den AGB der AGRIDEA. </v>
      </c>
      <c r="B108" s="3" t="s">
        <v>297</v>
      </c>
      <c r="C108" s="5" t="s">
        <v>302</v>
      </c>
      <c r="D108" s="5" t="s">
        <v>301</v>
      </c>
    </row>
    <row r="109" spans="1:4" ht="12.75" x14ac:dyDescent="0.15">
      <c r="A109" s="12">
        <f t="shared" si="5"/>
        <v>0</v>
      </c>
    </row>
    <row r="110" spans="1:4" ht="12.75" x14ac:dyDescent="0.15">
      <c r="A110" s="12">
        <f t="shared" si="5"/>
        <v>0</v>
      </c>
    </row>
    <row r="111" spans="1:4" ht="12.75" x14ac:dyDescent="0.15">
      <c r="A111" s="12">
        <f t="shared" si="4"/>
        <v>0</v>
      </c>
    </row>
    <row r="112" spans="1:4" ht="12.75" x14ac:dyDescent="0.15">
      <c r="A112" s="12">
        <f t="shared" si="4"/>
        <v>0</v>
      </c>
    </row>
    <row r="113" spans="1:1" ht="12.75" x14ac:dyDescent="0.15">
      <c r="A113" s="12">
        <f t="shared" si="4"/>
        <v>0</v>
      </c>
    </row>
    <row r="114" spans="1:1" ht="12.75" x14ac:dyDescent="0.15">
      <c r="A114" s="12">
        <f t="shared" si="4"/>
        <v>0</v>
      </c>
    </row>
    <row r="115" spans="1:1" ht="12.75" x14ac:dyDescent="0.15">
      <c r="A115" s="12">
        <f t="shared" si="4"/>
        <v>0</v>
      </c>
    </row>
    <row r="116" spans="1:1" ht="12.75" x14ac:dyDescent="0.15">
      <c r="A116" s="12">
        <f t="shared" si="4"/>
        <v>0</v>
      </c>
    </row>
    <row r="117" spans="1:1" ht="12.75" x14ac:dyDescent="0.15">
      <c r="A117" s="12">
        <f t="shared" si="4"/>
        <v>0</v>
      </c>
    </row>
    <row r="118" spans="1:1" ht="12.75" x14ac:dyDescent="0.15">
      <c r="A118" s="12">
        <f t="shared" si="4"/>
        <v>0</v>
      </c>
    </row>
    <row r="119" spans="1:1" ht="12.75" x14ac:dyDescent="0.15">
      <c r="A119" s="12">
        <f t="shared" si="4"/>
        <v>0</v>
      </c>
    </row>
    <row r="120" spans="1:1" ht="12.75" x14ac:dyDescent="0.15">
      <c r="A120" s="12">
        <f t="shared" si="4"/>
        <v>0</v>
      </c>
    </row>
    <row r="121" spans="1:1" ht="12.75" x14ac:dyDescent="0.15">
      <c r="A121" s="12">
        <f t="shared" si="4"/>
        <v>0</v>
      </c>
    </row>
    <row r="122" spans="1:1" ht="12.75" x14ac:dyDescent="0.15">
      <c r="A122" s="12">
        <f t="shared" ref="A122:A145" si="6">IF($A$2=1,B122,IF($A$2=2,C122,IF($A$2=3,D122,"")))</f>
        <v>0</v>
      </c>
    </row>
    <row r="123" spans="1:1" ht="12.75" x14ac:dyDescent="0.15">
      <c r="A123" s="12">
        <f t="shared" si="6"/>
        <v>0</v>
      </c>
    </row>
    <row r="124" spans="1:1" ht="12.75" x14ac:dyDescent="0.15">
      <c r="A124" s="12">
        <f t="shared" si="6"/>
        <v>0</v>
      </c>
    </row>
    <row r="125" spans="1:1" ht="12.75" x14ac:dyDescent="0.15">
      <c r="A125" s="12">
        <f t="shared" si="6"/>
        <v>0</v>
      </c>
    </row>
    <row r="126" spans="1:1" ht="12.75" x14ac:dyDescent="0.15">
      <c r="A126" s="12">
        <f t="shared" si="6"/>
        <v>0</v>
      </c>
    </row>
    <row r="127" spans="1:1" ht="12.75" x14ac:dyDescent="0.15">
      <c r="A127" s="12">
        <f t="shared" si="6"/>
        <v>0</v>
      </c>
    </row>
    <row r="128" spans="1:1" ht="12.75" x14ac:dyDescent="0.15">
      <c r="A128" s="12">
        <f t="shared" si="6"/>
        <v>0</v>
      </c>
    </row>
    <row r="129" spans="1:1" ht="12.75" x14ac:dyDescent="0.15">
      <c r="A129" s="12">
        <f t="shared" si="6"/>
        <v>0</v>
      </c>
    </row>
    <row r="130" spans="1:1" ht="12.75" x14ac:dyDescent="0.15">
      <c r="A130" s="12">
        <f t="shared" si="6"/>
        <v>0</v>
      </c>
    </row>
    <row r="131" spans="1:1" ht="12.75" x14ac:dyDescent="0.15">
      <c r="A131" s="12">
        <f t="shared" si="6"/>
        <v>0</v>
      </c>
    </row>
    <row r="132" spans="1:1" ht="12.75" x14ac:dyDescent="0.15">
      <c r="A132" s="12">
        <f t="shared" si="6"/>
        <v>0</v>
      </c>
    </row>
    <row r="133" spans="1:1" ht="12.75" x14ac:dyDescent="0.15">
      <c r="A133" s="12">
        <f t="shared" si="6"/>
        <v>0</v>
      </c>
    </row>
    <row r="134" spans="1:1" ht="12.75" x14ac:dyDescent="0.15">
      <c r="A134" s="12">
        <f t="shared" si="6"/>
        <v>0</v>
      </c>
    </row>
    <row r="135" spans="1:1" ht="12.75" x14ac:dyDescent="0.15">
      <c r="A135" s="12">
        <f t="shared" si="6"/>
        <v>0</v>
      </c>
    </row>
    <row r="136" spans="1:1" ht="12.75" x14ac:dyDescent="0.15">
      <c r="A136" s="12">
        <f t="shared" si="6"/>
        <v>0</v>
      </c>
    </row>
    <row r="137" spans="1:1" ht="12.75" x14ac:dyDescent="0.15">
      <c r="A137" s="12">
        <f t="shared" si="6"/>
        <v>0</v>
      </c>
    </row>
    <row r="138" spans="1:1" ht="12.75" x14ac:dyDescent="0.15">
      <c r="A138" s="12">
        <f t="shared" si="6"/>
        <v>0</v>
      </c>
    </row>
    <row r="139" spans="1:1" ht="12.75" x14ac:dyDescent="0.15">
      <c r="A139" s="12">
        <f t="shared" si="6"/>
        <v>0</v>
      </c>
    </row>
    <row r="140" spans="1:1" ht="12.75" x14ac:dyDescent="0.15">
      <c r="A140" s="12">
        <f t="shared" si="6"/>
        <v>0</v>
      </c>
    </row>
    <row r="141" spans="1:1" ht="12.75" x14ac:dyDescent="0.15">
      <c r="A141" s="12">
        <f t="shared" si="6"/>
        <v>0</v>
      </c>
    </row>
    <row r="142" spans="1:1" ht="12.75" x14ac:dyDescent="0.15">
      <c r="A142" s="12">
        <f t="shared" si="6"/>
        <v>0</v>
      </c>
    </row>
    <row r="143" spans="1:1" ht="12.75" x14ac:dyDescent="0.15">
      <c r="A143" s="12">
        <f t="shared" si="6"/>
        <v>0</v>
      </c>
    </row>
    <row r="144" spans="1:1" ht="12.75" x14ac:dyDescent="0.15">
      <c r="A144" s="12">
        <f t="shared" si="6"/>
        <v>0</v>
      </c>
    </row>
    <row r="145" spans="1:1" ht="12.75" x14ac:dyDescent="0.15">
      <c r="A145" s="12">
        <f t="shared" si="6"/>
        <v>0</v>
      </c>
    </row>
  </sheetData>
  <conditionalFormatting sqref="C4:C5 C7:C9">
    <cfRule type="expression" dxfId="1" priority="2">
      <formula>$E4 =2</formula>
    </cfRule>
  </conditionalFormatting>
  <conditionalFormatting sqref="D4:D9">
    <cfRule type="expression" dxfId="0" priority="1">
      <formula xml:space="preserve"> $E4 &gt;= 2</formula>
    </cfRule>
  </conditionalFormatting>
  <printOptions gridLines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>
    <oddFooter>&amp;L&amp;8©AGRIDEA&amp;C&amp;F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B4:E41"/>
  <sheetViews>
    <sheetView zoomScaleNormal="100" workbookViewId="0">
      <selection activeCell="F37" sqref="F37"/>
    </sheetView>
  </sheetViews>
  <sheetFormatPr baseColWidth="10" defaultColWidth="11.42578125" defaultRowHeight="11.25" customHeight="1" x14ac:dyDescent="0.15"/>
  <cols>
    <col min="1" max="2" width="11.42578125" style="2" customWidth="1"/>
    <col min="3" max="16384" width="11.42578125" style="2"/>
  </cols>
  <sheetData>
    <row r="4" spans="2:2" ht="11.25" customHeight="1" x14ac:dyDescent="0.15">
      <c r="B4" s="2" t="str">
        <f>Texte!A22</f>
        <v>Weizen/Triticale nach Mais</v>
      </c>
    </row>
    <row r="5" spans="2:2" ht="11.25" customHeight="1" x14ac:dyDescent="0.15">
      <c r="B5" s="2" t="str">
        <f>Texte!A23</f>
        <v>Weizen/Triticale nicht nach Mais</v>
      </c>
    </row>
    <row r="6" spans="2:2" ht="11.25" customHeight="1" x14ac:dyDescent="0.15">
      <c r="B6" s="2" t="str">
        <f>Texte!A24</f>
        <v>Gerste</v>
      </c>
    </row>
    <row r="7" spans="2:2" ht="11.25" customHeight="1" x14ac:dyDescent="0.15">
      <c r="B7" s="2" t="str">
        <f>Texte!A25</f>
        <v>Dinkel</v>
      </c>
    </row>
    <row r="8" spans="2:2" ht="11.25" customHeight="1" x14ac:dyDescent="0.15">
      <c r="B8" s="2" t="str">
        <f>Texte!A26</f>
        <v>Hafer</v>
      </c>
    </row>
    <row r="9" spans="2:2" ht="11.25" customHeight="1" x14ac:dyDescent="0.15">
      <c r="B9" s="2" t="str">
        <f>Texte!A27</f>
        <v>Roggen</v>
      </c>
    </row>
    <row r="10" spans="2:2" ht="11.25" customHeight="1" x14ac:dyDescent="0.15">
      <c r="B10" s="2" t="str">
        <f>Texte!A28</f>
        <v>Mais</v>
      </c>
    </row>
    <row r="11" spans="2:2" ht="11.25" customHeight="1" x14ac:dyDescent="0.15">
      <c r="B11" s="2" t="str">
        <f>Texte!A29</f>
        <v>Kartoffeln</v>
      </c>
    </row>
    <row r="12" spans="2:2" ht="11.25" customHeight="1" x14ac:dyDescent="0.15">
      <c r="B12" s="2" t="str">
        <f>Texte!A30</f>
        <v>Zuckerrüben</v>
      </c>
    </row>
    <row r="13" spans="2:2" ht="11.25" customHeight="1" x14ac:dyDescent="0.15">
      <c r="B13" s="2" t="str">
        <f>Texte!A31</f>
        <v>Raps</v>
      </c>
    </row>
    <row r="14" spans="2:2" ht="11.25" customHeight="1" x14ac:dyDescent="0.15">
      <c r="B14" s="2" t="str">
        <f>Texte!A32</f>
        <v>Sonnenblumen</v>
      </c>
    </row>
    <row r="15" spans="2:2" ht="11.25" customHeight="1" x14ac:dyDescent="0.15">
      <c r="B15" s="2" t="str">
        <f>Texte!A33</f>
        <v>Leguminosen</v>
      </c>
    </row>
    <row r="16" spans="2:2" ht="11.25" customHeight="1" x14ac:dyDescent="0.15">
      <c r="B16" s="2" t="str">
        <f>Texte!A34</f>
        <v>Freilandgemüse</v>
      </c>
    </row>
    <row r="17" spans="2:5" ht="11.25" customHeight="1" x14ac:dyDescent="0.15">
      <c r="B17" s="2" t="str">
        <f>Texte!A36</f>
        <v>Mehrjährige Acker-BFF (Brachen, Säume, etc.)</v>
      </c>
      <c r="E17" s="1"/>
    </row>
    <row r="18" spans="2:5" ht="11.25" customHeight="1" x14ac:dyDescent="0.15">
      <c r="B18" s="2" t="str">
        <f>Texte!A35</f>
        <v>Nützlingsstreifen</v>
      </c>
    </row>
    <row r="19" spans="2:5" ht="11.25" customHeight="1" x14ac:dyDescent="0.15">
      <c r="B19" s="2" t="str">
        <f>Texte!A37</f>
        <v>Weiteres</v>
      </c>
      <c r="D19" s="1"/>
    </row>
    <row r="20" spans="2:5" ht="11.25" customHeight="1" x14ac:dyDescent="0.15">
      <c r="E20" s="4"/>
    </row>
    <row r="27" spans="2:5" ht="11.25" customHeight="1" x14ac:dyDescent="0.15">
      <c r="B27" s="2" t="str">
        <f>Texte!A86</f>
        <v>Kunstwiese mit Direktsaat Sommer</v>
      </c>
    </row>
    <row r="28" spans="2:5" ht="11.25" customHeight="1" x14ac:dyDescent="0.15">
      <c r="B28" s="2" t="str">
        <f>Texte!A99</f>
        <v>Kunstwiese mit Direktsaat Herbst</v>
      </c>
    </row>
    <row r="39" spans="2:2" ht="11.25" customHeight="1" x14ac:dyDescent="0.15">
      <c r="B39" s="2" t="s">
        <v>20</v>
      </c>
    </row>
    <row r="40" spans="2:2" ht="11.25" customHeight="1" x14ac:dyDescent="0.15">
      <c r="B40" s="2" t="s">
        <v>21</v>
      </c>
    </row>
    <row r="41" spans="2:2" ht="11.25" customHeight="1" x14ac:dyDescent="0.15">
      <c r="B41" s="2" t="s">
        <v>22</v>
      </c>
    </row>
  </sheetData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&amp;L©AGRIDEA&amp;C&amp;F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README</vt:lpstr>
      <vt:lpstr>Rechner_calculateur</vt:lpstr>
      <vt:lpstr>Texte</vt:lpstr>
      <vt:lpstr>Dropdown</vt:lpstr>
      <vt:lpstr>README!Druckbereich</vt:lpstr>
      <vt:lpstr>Rechner_calculateur!Druckbereich</vt:lpstr>
    </vt:vector>
  </TitlesOfParts>
  <Company>AGRIDEA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Schonende Bodenbearbeitung_Couverture appropriée du sol</dc:title>
  <dc:creator>Martina Rösch</dc:creator>
  <cp:keywords/>
  <cp:lastModifiedBy>Martina Rösch</cp:lastModifiedBy>
  <cp:lastPrinted>2022-11-18T16:07:49Z</cp:lastPrinted>
  <dcterms:created xsi:type="dcterms:W3CDTF">2013-02-11T07:12:29Z</dcterms:created>
  <dcterms:modified xsi:type="dcterms:W3CDTF">2023-01-20T16:06:33Z</dcterms:modified>
  <cp:contentStatus/>
</cp:coreProperties>
</file>